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klc-my.sharepoint.com/personal/malovic_karlovac_hr/Documents/LIDIJA/Proračun 2022/Upute/"/>
    </mc:Choice>
  </mc:AlternateContent>
  <xr:revisionPtr revIDLastSave="550" documentId="8_{4CF26B03-3C95-4016-AFD3-02234B3D7887}" xr6:coauthVersionLast="47" xr6:coauthVersionMax="47" xr10:uidLastSave="{3C98B22B-041C-4AF1-A75D-4EF947356EA2}"/>
  <bookViews>
    <workbookView xWindow="-120" yWindow="-120" windowWidth="29040" windowHeight="15840" activeTab="2" xr2:uid="{249898BE-F63A-4AA1-9C2A-60458BE78724}"/>
  </bookViews>
  <sheets>
    <sheet name="2022." sheetId="1" r:id="rId1"/>
    <sheet name="2023." sheetId="2" r:id="rId2"/>
    <sheet name="2024." sheetId="3" r:id="rId3"/>
  </sheets>
  <definedNames>
    <definedName name="_xlnm.Print_Area" localSheetId="0">'2022.'!$A$1:$R$136</definedName>
    <definedName name="_xlnm.Print_Area" localSheetId="1">'2023.'!$A$1:$P$136</definedName>
    <definedName name="_xlnm.Print_Area" localSheetId="2">'2024.'!$A$1:$P$135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3" l="1"/>
  <c r="F135" i="3" s="1"/>
  <c r="F7" i="3"/>
  <c r="F6" i="3"/>
  <c r="P134" i="3"/>
  <c r="Q134" i="3" s="1"/>
  <c r="O133" i="3"/>
  <c r="O135" i="3" s="1"/>
  <c r="N133" i="3"/>
  <c r="N135" i="3" s="1"/>
  <c r="M133" i="3"/>
  <c r="M135" i="3" s="1"/>
  <c r="L133" i="3"/>
  <c r="L135" i="3" s="1"/>
  <c r="K133" i="3"/>
  <c r="K135" i="3" s="1"/>
  <c r="J133" i="3"/>
  <c r="J135" i="3" s="1"/>
  <c r="I133" i="3"/>
  <c r="I135" i="3" s="1"/>
  <c r="H133" i="3"/>
  <c r="H135" i="3" s="1"/>
  <c r="G133" i="3"/>
  <c r="P132" i="3"/>
  <c r="Q132" i="3" s="1"/>
  <c r="P131" i="3"/>
  <c r="Q131" i="3" s="1"/>
  <c r="P130" i="3"/>
  <c r="Q130" i="3" s="1"/>
  <c r="Q129" i="3"/>
  <c r="P129" i="3"/>
  <c r="P128" i="3"/>
  <c r="Q128" i="3" s="1"/>
  <c r="P127" i="3"/>
  <c r="Q127" i="3" s="1"/>
  <c r="P126" i="3"/>
  <c r="Q126" i="3" s="1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5" i="3"/>
  <c r="Q115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Q99" i="3"/>
  <c r="P99" i="3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P89" i="3"/>
  <c r="Q89" i="3" s="1"/>
  <c r="P88" i="3"/>
  <c r="Q88" i="3" s="1"/>
  <c r="P87" i="3"/>
  <c r="Q87" i="3" s="1"/>
  <c r="P86" i="3"/>
  <c r="Q86" i="3" s="1"/>
  <c r="P85" i="3"/>
  <c r="Q85" i="3" s="1"/>
  <c r="P84" i="3"/>
  <c r="Q84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Q62" i="3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Q46" i="3"/>
  <c r="P46" i="3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P9" i="3"/>
  <c r="Q9" i="3" s="1"/>
  <c r="P8" i="3"/>
  <c r="Q8" i="3" s="1"/>
  <c r="O7" i="3"/>
  <c r="N7" i="3"/>
  <c r="M7" i="3"/>
  <c r="L7" i="3"/>
  <c r="K7" i="3"/>
  <c r="J7" i="3"/>
  <c r="I7" i="3"/>
  <c r="H7" i="3"/>
  <c r="G7" i="3"/>
  <c r="O6" i="3"/>
  <c r="N6" i="3"/>
  <c r="M6" i="3"/>
  <c r="L6" i="3"/>
  <c r="K6" i="3"/>
  <c r="J6" i="3"/>
  <c r="I6" i="3"/>
  <c r="H6" i="3"/>
  <c r="G6" i="3"/>
  <c r="Q10" i="2"/>
  <c r="Q11" i="2"/>
  <c r="Q27" i="2"/>
  <c r="Q31" i="2"/>
  <c r="Q43" i="2"/>
  <c r="Q47" i="2"/>
  <c r="Q63" i="2"/>
  <c r="Q72" i="2"/>
  <c r="Q78" i="2"/>
  <c r="Q99" i="2"/>
  <c r="Q100" i="2"/>
  <c r="Q115" i="2"/>
  <c r="Q116" i="2"/>
  <c r="Q130" i="2"/>
  <c r="P135" i="2"/>
  <c r="Q135" i="2" s="1"/>
  <c r="O134" i="2"/>
  <c r="O136" i="2" s="1"/>
  <c r="N134" i="2"/>
  <c r="N136" i="2" s="1"/>
  <c r="M134" i="2"/>
  <c r="L134" i="2"/>
  <c r="L136" i="2" s="1"/>
  <c r="K134" i="2"/>
  <c r="K136" i="2" s="1"/>
  <c r="J134" i="2"/>
  <c r="J136" i="2" s="1"/>
  <c r="I134" i="2"/>
  <c r="I136" i="2" s="1"/>
  <c r="H134" i="2"/>
  <c r="H136" i="2" s="1"/>
  <c r="G134" i="2"/>
  <c r="G136" i="2" s="1"/>
  <c r="F134" i="2"/>
  <c r="F136" i="2" s="1"/>
  <c r="P133" i="2"/>
  <c r="Q133" i="2" s="1"/>
  <c r="P132" i="2"/>
  <c r="Q132" i="2" s="1"/>
  <c r="P131" i="2"/>
  <c r="Q131" i="2" s="1"/>
  <c r="P130" i="2"/>
  <c r="P129" i="2"/>
  <c r="Q129" i="2" s="1"/>
  <c r="P128" i="2"/>
  <c r="Q128" i="2" s="1"/>
  <c r="P127" i="2"/>
  <c r="Q127" i="2" s="1"/>
  <c r="P126" i="2"/>
  <c r="Q126" i="2" s="1"/>
  <c r="P125" i="2"/>
  <c r="Q125" i="2" s="1"/>
  <c r="P124" i="2"/>
  <c r="Q124" i="2" s="1"/>
  <c r="P123" i="2"/>
  <c r="Q123" i="2" s="1"/>
  <c r="P122" i="2"/>
  <c r="Q122" i="2" s="1"/>
  <c r="P121" i="2"/>
  <c r="Q121" i="2" s="1"/>
  <c r="P120" i="2"/>
  <c r="Q120" i="2" s="1"/>
  <c r="P119" i="2"/>
  <c r="Q119" i="2" s="1"/>
  <c r="P118" i="2"/>
  <c r="Q118" i="2" s="1"/>
  <c r="P117" i="2"/>
  <c r="Q117" i="2" s="1"/>
  <c r="P116" i="2"/>
  <c r="P115" i="2"/>
  <c r="P114" i="2"/>
  <c r="Q114" i="2" s="1"/>
  <c r="P113" i="2"/>
  <c r="Q113" i="2" s="1"/>
  <c r="P112" i="2"/>
  <c r="Q112" i="2" s="1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100" i="2"/>
  <c r="P99" i="2"/>
  <c r="P98" i="2"/>
  <c r="Q98" i="2" s="1"/>
  <c r="P97" i="2"/>
  <c r="Q97" i="2" s="1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P77" i="2"/>
  <c r="Q77" i="2" s="1"/>
  <c r="P76" i="2"/>
  <c r="Q76" i="2" s="1"/>
  <c r="P75" i="2"/>
  <c r="Q75" i="2" s="1"/>
  <c r="P74" i="2"/>
  <c r="Q74" i="2" s="1"/>
  <c r="P73" i="2"/>
  <c r="Q73" i="2" s="1"/>
  <c r="P72" i="2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P46" i="2"/>
  <c r="Q46" i="2" s="1"/>
  <c r="P45" i="2"/>
  <c r="Q45" i="2" s="1"/>
  <c r="P44" i="2"/>
  <c r="Q44" i="2" s="1"/>
  <c r="P43" i="2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P30" i="2"/>
  <c r="Q30" i="2" s="1"/>
  <c r="P29" i="2"/>
  <c r="Q29" i="2" s="1"/>
  <c r="P28" i="2"/>
  <c r="Q28" i="2" s="1"/>
  <c r="P27" i="2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P10" i="2"/>
  <c r="P9" i="2"/>
  <c r="Q9" i="2" s="1"/>
  <c r="P8" i="2"/>
  <c r="Q8" i="2" s="1"/>
  <c r="O7" i="2"/>
  <c r="N7" i="2"/>
  <c r="M7" i="2"/>
  <c r="L7" i="2"/>
  <c r="K7" i="2"/>
  <c r="J7" i="2"/>
  <c r="I7" i="2"/>
  <c r="H7" i="2"/>
  <c r="G7" i="2"/>
  <c r="F7" i="2"/>
  <c r="O6" i="2"/>
  <c r="N6" i="2"/>
  <c r="M6" i="2"/>
  <c r="L6" i="2"/>
  <c r="K6" i="2"/>
  <c r="J6" i="2"/>
  <c r="I6" i="2"/>
  <c r="H6" i="2"/>
  <c r="G6" i="2"/>
  <c r="F6" i="2"/>
  <c r="P7" i="3" l="1"/>
  <c r="P133" i="3"/>
  <c r="P135" i="3" s="1"/>
  <c r="Q135" i="3" s="1"/>
  <c r="P6" i="3"/>
  <c r="G135" i="3"/>
  <c r="P7" i="2"/>
  <c r="P6" i="2"/>
  <c r="P134" i="2"/>
  <c r="M136" i="2"/>
  <c r="Q133" i="3" l="1"/>
  <c r="P136" i="2"/>
  <c r="Q136" i="2" s="1"/>
  <c r="Q134" i="2"/>
  <c r="F55" i="1" l="1"/>
  <c r="F92" i="1"/>
  <c r="O135" i="1"/>
  <c r="S63" i="1"/>
  <c r="F102" i="1"/>
  <c r="R20" i="1"/>
  <c r="F103" i="1"/>
  <c r="R139" i="1"/>
  <c r="P134" i="1" l="1"/>
  <c r="P136" i="1" s="1"/>
  <c r="P7" i="1"/>
  <c r="P6" i="1"/>
  <c r="G134" i="1" l="1"/>
  <c r="G136" i="1" s="1"/>
  <c r="R135" i="1"/>
  <c r="S135" i="1" s="1"/>
  <c r="Q134" i="1"/>
  <c r="Q136" i="1" s="1"/>
  <c r="O134" i="1"/>
  <c r="O136" i="1" s="1"/>
  <c r="N134" i="1"/>
  <c r="N136" i="1" s="1"/>
  <c r="M134" i="1"/>
  <c r="M136" i="1" s="1"/>
  <c r="L134" i="1"/>
  <c r="L136" i="1" s="1"/>
  <c r="K134" i="1"/>
  <c r="K136" i="1" s="1"/>
  <c r="J134" i="1"/>
  <c r="J136" i="1" s="1"/>
  <c r="I134" i="1"/>
  <c r="I136" i="1" s="1"/>
  <c r="H134" i="1"/>
  <c r="H136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5" i="1"/>
  <c r="R87" i="1"/>
  <c r="S87" i="1" s="1"/>
  <c r="R86" i="1"/>
  <c r="S86" i="1" s="1"/>
  <c r="R88" i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56" i="1"/>
  <c r="S56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Q7" i="1"/>
  <c r="O7" i="1"/>
  <c r="N7" i="1"/>
  <c r="M7" i="1"/>
  <c r="L7" i="1"/>
  <c r="K7" i="1"/>
  <c r="J7" i="1"/>
  <c r="I7" i="1"/>
  <c r="H7" i="1"/>
  <c r="G7" i="1"/>
  <c r="F7" i="1"/>
  <c r="Q6" i="1"/>
  <c r="O6" i="1"/>
  <c r="N6" i="1"/>
  <c r="M6" i="1"/>
  <c r="L6" i="1"/>
  <c r="K6" i="1"/>
  <c r="J6" i="1"/>
  <c r="I6" i="1"/>
  <c r="H6" i="1"/>
  <c r="G6" i="1"/>
  <c r="S88" i="1" l="1"/>
  <c r="R7" i="1"/>
  <c r="F134" i="1"/>
  <c r="F6" i="1"/>
  <c r="R6" i="1"/>
  <c r="R134" i="1"/>
  <c r="R136" i="1" s="1"/>
  <c r="S134" i="1" l="1"/>
  <c r="F136" i="1"/>
  <c r="S136" i="1" s="1"/>
</calcChain>
</file>

<file path=xl/sharedStrings.xml><?xml version="1.0" encoding="utf-8"?>
<sst xmlns="http://schemas.openxmlformats.org/spreadsheetml/2006/main" count="627" uniqueCount="201">
  <si>
    <t>Tablica 3.</t>
  </si>
  <si>
    <t>RAZDJEL  000   PRIHODI GRADA</t>
  </si>
  <si>
    <t>PLAN 2022.</t>
  </si>
  <si>
    <t>PLAN 2023.</t>
  </si>
  <si>
    <t>UO za poslove gradon.</t>
  </si>
  <si>
    <t>UO za proračun i financije</t>
  </si>
  <si>
    <t>UO za prost. uređenje i gradnju</t>
  </si>
  <si>
    <t>UO za komun.  Gospod.</t>
  </si>
  <si>
    <t>UO za imov.prav. poslove</t>
  </si>
  <si>
    <t>UO za gospodarstvo</t>
  </si>
  <si>
    <t>UO za društvene djelatnosti</t>
  </si>
  <si>
    <t>UO za razvoj grada</t>
  </si>
  <si>
    <t>GLAVA  01   PRIHODI GRADA KARLOVCA</t>
  </si>
  <si>
    <t>Izvor  OPĆI PRIHODI I PRIMICI PRORAČUNA</t>
  </si>
  <si>
    <t>P0001</t>
  </si>
  <si>
    <t>Porez i prirez na dohodak od nesamostalnog rada</t>
  </si>
  <si>
    <t>P0002</t>
  </si>
  <si>
    <t>Porez na promet nekretnina</t>
  </si>
  <si>
    <t>P0002-1</t>
  </si>
  <si>
    <t>Porez na kuće za odmor</t>
  </si>
  <si>
    <t>P0003-1</t>
  </si>
  <si>
    <t>Porez na potrošnju alkoholnih i bezalkoholnih pića</t>
  </si>
  <si>
    <t>Porez na tvrtku</t>
  </si>
  <si>
    <t>Kompenzacijske mjere Ministarstva financija</t>
  </si>
  <si>
    <t>P0004</t>
  </si>
  <si>
    <t>Kamate na oročena sredstva i na depozite po viđenju</t>
  </si>
  <si>
    <t>P0005</t>
  </si>
  <si>
    <t>Naknada za javna parkirališta</t>
  </si>
  <si>
    <t>P0006</t>
  </si>
  <si>
    <t>Prihodi od iznajmljivanja imovine ( Selce )</t>
  </si>
  <si>
    <t>P0007</t>
  </si>
  <si>
    <t>Prihodi od zakupa poslovnih objekata</t>
  </si>
  <si>
    <t>P0008</t>
  </si>
  <si>
    <t>Prihodi od zakupa imovine (štandovi, kiosci)</t>
  </si>
  <si>
    <t>P0009</t>
  </si>
  <si>
    <t>Prihodi od iznajmljivanja imovine - stambeni objekti</t>
  </si>
  <si>
    <t>P0010</t>
  </si>
  <si>
    <t>Prihodi od zakupa i služnosti na gradskom zemljištu</t>
  </si>
  <si>
    <t>P0011</t>
  </si>
  <si>
    <t xml:space="preserve"> Naknada za eksploataciju  mineralnih sirovina</t>
  </si>
  <si>
    <t>P0012</t>
  </si>
  <si>
    <t>Naknada za uporabu javnih gradskih površina</t>
  </si>
  <si>
    <t>P0013</t>
  </si>
  <si>
    <t>Gradske i općinske pristojbe i naknade</t>
  </si>
  <si>
    <t>P0014</t>
  </si>
  <si>
    <t>Prihodi od prodaje državnih biljega</t>
  </si>
  <si>
    <t>P0015</t>
  </si>
  <si>
    <t>Prihodi od boravišne pristojbe</t>
  </si>
  <si>
    <t>P0016</t>
  </si>
  <si>
    <t>Ostali nespomenuti prihodi - po sudskim presudama</t>
  </si>
  <si>
    <t>P0017</t>
  </si>
  <si>
    <t>Ostale kazne - naplaćeni troškovi prisilne naplate</t>
  </si>
  <si>
    <t>P0018</t>
  </si>
  <si>
    <t>Ostale kazne - prekršajne kazne komunalnih redara</t>
  </si>
  <si>
    <t>P0019</t>
  </si>
  <si>
    <t>Ostali prihodi</t>
  </si>
  <si>
    <t>Izvor  KOMUNALNA NAKNADA</t>
  </si>
  <si>
    <t>P0020</t>
  </si>
  <si>
    <t>Komunalna naknada</t>
  </si>
  <si>
    <t>Izvor  KOMUNALNI DOPRINOS</t>
  </si>
  <si>
    <t>P0021</t>
  </si>
  <si>
    <t>Komunalni doprinos</t>
  </si>
  <si>
    <t>Izvor  SPOMENIČKA RENTA</t>
  </si>
  <si>
    <t>P0022</t>
  </si>
  <si>
    <t>Prihodi od spomeničke rente</t>
  </si>
  <si>
    <t>Izvor  DOPRINOS ZA ŠUME</t>
  </si>
  <si>
    <t>P0023</t>
  </si>
  <si>
    <t>Doprinosi za šume</t>
  </si>
  <si>
    <t>Izvor  NAKNADA ZA KONCESIJE</t>
  </si>
  <si>
    <t>P0024</t>
  </si>
  <si>
    <t>Naknade za koncesije</t>
  </si>
  <si>
    <t>Izvor  NAKNADA ZA ZBRINJAVANJE KOMUNALNOG OTPADA</t>
  </si>
  <si>
    <t>P0025</t>
  </si>
  <si>
    <t>Naknada za zbrinjavanje komunalnog otpada</t>
  </si>
  <si>
    <t>Izvor  PRIHODI ZA POSEBNE NAMJENE - OSTALO</t>
  </si>
  <si>
    <t>P0026</t>
  </si>
  <si>
    <t>Prihodi od zakupa poljopriv. zemljišta u vl. države</t>
  </si>
  <si>
    <t>P0027</t>
  </si>
  <si>
    <t>Vodni doprinos</t>
  </si>
  <si>
    <t>P0028</t>
  </si>
  <si>
    <t>Ostali nespomenuti prihodi - naknada za zadržav. nezak. izg. zgrada u prostoru</t>
  </si>
  <si>
    <t>Izvor  POMOĆI IZ ŽUPANIJSKOG PRORAČUNA</t>
  </si>
  <si>
    <t>P0032</t>
  </si>
  <si>
    <t>Tekuće pomoći za provedbu lokalnih izbora</t>
  </si>
  <si>
    <t>P0033</t>
  </si>
  <si>
    <t>P0034</t>
  </si>
  <si>
    <t xml:space="preserve">Izvor  POMOĆI IZ DRŽAVNOG PRORAČUNA  </t>
  </si>
  <si>
    <t>P0030</t>
  </si>
  <si>
    <t>Pomoći iz MRRFEU za projekt Pomoćnici u nastavi</t>
  </si>
  <si>
    <t>P0031</t>
  </si>
  <si>
    <t>Kapit.pomoći Min.kulture za obnovu kulturne baštine</t>
  </si>
  <si>
    <t>Tekuće pomoći  Min. demog. za unaprijeđenje rada dječjih vrtića</t>
  </si>
  <si>
    <t>Tekuće pomoći iz MRRFEU za provedbu ITU projekata</t>
  </si>
  <si>
    <t>P0035</t>
  </si>
  <si>
    <t>P0036</t>
  </si>
  <si>
    <t>P0037</t>
  </si>
  <si>
    <t>P0038</t>
  </si>
  <si>
    <t>P0039</t>
  </si>
  <si>
    <t>P0040</t>
  </si>
  <si>
    <t>Pomoći iz MZO za projekt Pomoćnici u nastavi</t>
  </si>
  <si>
    <t>P0048</t>
  </si>
  <si>
    <t>P0049</t>
  </si>
  <si>
    <t>P0050</t>
  </si>
  <si>
    <t>P0051</t>
  </si>
  <si>
    <t>P0052</t>
  </si>
  <si>
    <t>P0053</t>
  </si>
  <si>
    <t>P0054</t>
  </si>
  <si>
    <t>P0055</t>
  </si>
  <si>
    <t>P0056</t>
  </si>
  <si>
    <t>P0057</t>
  </si>
  <si>
    <t>P0058</t>
  </si>
  <si>
    <t>Izvor  PRIHODI ZA DECENTRALIZIRANE FUNKCIJE - OŠ</t>
  </si>
  <si>
    <t>P0059</t>
  </si>
  <si>
    <t>Porez i prirez na dohodak - dodatni udio za OŠ</t>
  </si>
  <si>
    <t>P0060</t>
  </si>
  <si>
    <t>Tekuće pomoći izravnan. za decentr. funkcije - OŠ</t>
  </si>
  <si>
    <t>Kapitalne pomoći izravnanja za decentr. funkcije  - OŠ</t>
  </si>
  <si>
    <t>Izvor  PRIHODI ZA DECENTRALIZIRANE FUNKCIJE - JVP</t>
  </si>
  <si>
    <t>P0062</t>
  </si>
  <si>
    <t>Porez i prirez na dohodak - dodatni udio za  JVP</t>
  </si>
  <si>
    <t>Tekuće pomoći izravnanja za decentr. funkcije - JVP</t>
  </si>
  <si>
    <t>Izvor  POMOĆI IZ GRADSKIH PRORAČUNA</t>
  </si>
  <si>
    <t>Izvor  POMOĆI OD OSTALIH SUBJEKATA UNUTAR OPĆEG PRORAČUNA</t>
  </si>
  <si>
    <t>Kapitalne pomoći Hrv.vode - Karlovac II</t>
  </si>
  <si>
    <t>Kapitalne pomoći Hrvatske vode  za klizišta</t>
  </si>
  <si>
    <t>Pomoći od ostalih subjekata unutar opće države - ŽUC</t>
  </si>
  <si>
    <t>Tekuće pomoći za projekt Pomoćnici u nastavi</t>
  </si>
  <si>
    <t>Tekuće pomoći Min.demog. Za projekt Školski obrok za svako dijete</t>
  </si>
  <si>
    <t>Tekuće pomoći Min.demog.za unaprijeđenje rada vrtića</t>
  </si>
  <si>
    <t>P0069</t>
  </si>
  <si>
    <t>P0070</t>
  </si>
  <si>
    <t>P0071</t>
  </si>
  <si>
    <t>P0065</t>
  </si>
  <si>
    <t>P0067</t>
  </si>
  <si>
    <t>Kapitalne pomoći za kino Edison</t>
  </si>
  <si>
    <t>P0075</t>
  </si>
  <si>
    <t>P0076</t>
  </si>
  <si>
    <t>P0077</t>
  </si>
  <si>
    <t>Izvor  POMOĆI IZ INOZEMSTVA</t>
  </si>
  <si>
    <t>Pomoći od međunarodnih organizacija EU za projekt Fortitude</t>
  </si>
  <si>
    <t>P0079</t>
  </si>
  <si>
    <t>P0080</t>
  </si>
  <si>
    <t>Izvor  DONACIJE</t>
  </si>
  <si>
    <t>Donacije za Ka-kvart</t>
  </si>
  <si>
    <t>Izvor  PRIHODI OD PRODAJE ZEMLJIŠTA</t>
  </si>
  <si>
    <t>P0082</t>
  </si>
  <si>
    <t>Prihodi od prodaje zemljišta u vlasništvu grada</t>
  </si>
  <si>
    <t>Prihodi od prodaje zemljišta u  zoni Gornje Mekušje</t>
  </si>
  <si>
    <t>Izvor  PRIHODI OD PRODAJE STAMBENIH OBJEKATA</t>
  </si>
  <si>
    <t>P0078</t>
  </si>
  <si>
    <t>Prihodi od prodaje stanova  -  Inkasator</t>
  </si>
  <si>
    <t>Prihodi od prodaje gradskih stanova</t>
  </si>
  <si>
    <t>Izvor  PRIHODI OD PRODAJE POSLOVNIH OBJEKATA</t>
  </si>
  <si>
    <t>Prihodi od prodaje poslovnih objekata</t>
  </si>
  <si>
    <t>Izvor  PRIHODI OD PRODAJE ZEMLJIŠTA U DRŽAVNOM VLASNIŠTVU</t>
  </si>
  <si>
    <t>P0081</t>
  </si>
  <si>
    <t>Prihodi od prodaje zemljišta u vlasništvu države</t>
  </si>
  <si>
    <t>Izvor  PRIMICI OD ZADUŽIVANJA</t>
  </si>
  <si>
    <t>Primljeni zajmovi od tuzemnih banaka Karlovac II</t>
  </si>
  <si>
    <t>P0083</t>
  </si>
  <si>
    <t>Primljeni zajmovi za projekt Edison</t>
  </si>
  <si>
    <t>P0089</t>
  </si>
  <si>
    <t>P0090</t>
  </si>
  <si>
    <t>P0091</t>
  </si>
  <si>
    <t>Izvor V.P. Opći prihodi</t>
  </si>
  <si>
    <t>P0086</t>
  </si>
  <si>
    <t>Višak općih prihoda</t>
  </si>
  <si>
    <t>Izvor V.P. Komunalni doprinos</t>
  </si>
  <si>
    <t>P0088</t>
  </si>
  <si>
    <t>Višak prihoda od komunalnog doprinosa</t>
  </si>
  <si>
    <t>Izvor V.P. Doprinos za šume</t>
  </si>
  <si>
    <t>Višak prihoda od šumskog doprinosa</t>
  </si>
  <si>
    <t>Izvor V.P. V.P. Od prodaje zemljišta</t>
  </si>
  <si>
    <t>Višak prihoda od prodaje zemljšta u vlasništvu Grada</t>
  </si>
  <si>
    <t>UKUPNO PRIHODI GRADA KARLOVCA</t>
  </si>
  <si>
    <t>Izvor  PRIHODI PRORAČUNSKIH KORISNIKA</t>
  </si>
  <si>
    <t>SVEUKUPNO  PRIHODI GRADA I PRORAČUNSKIH KORISNIKA</t>
  </si>
  <si>
    <t>PLAN PRIHODA PRORAČUNA GRADA KARLOVCA ZA RAZDOBLJE 2022.-2024.GODINE</t>
  </si>
  <si>
    <t>Ukupno 2022.</t>
  </si>
  <si>
    <t>PLAN 2024.</t>
  </si>
  <si>
    <t>Pomoći od međunarodnih organizacija EU za projekt GEO4KA</t>
  </si>
  <si>
    <t>P0003-2</t>
  </si>
  <si>
    <t>Kapitalne pomoći Hrvatske vode za oborinsku odvodnju</t>
  </si>
  <si>
    <t>Izvor  POMOĆI TEMELJEM PRIJENOSA SREDSTAVA EU</t>
  </si>
  <si>
    <t>Služba za ITU</t>
  </si>
  <si>
    <t>limiti za 2022.</t>
  </si>
  <si>
    <t>Iz projekcija</t>
  </si>
  <si>
    <t>P0009-1</t>
  </si>
  <si>
    <t>provjeriti</t>
  </si>
  <si>
    <t>Prihodi od pruženih usluga za Hrvatske vode</t>
  </si>
  <si>
    <t>16.07.2021.</t>
  </si>
  <si>
    <t>P0003</t>
  </si>
  <si>
    <t>P0047</t>
  </si>
  <si>
    <t>P0074</t>
  </si>
  <si>
    <t>PLAN PRIHODA PRORAČUNA GRADA KARLOVCA ZA 2023. godinu</t>
  </si>
  <si>
    <t>PLAN PRIHODA PRORAČUNA GRADA KARLOVCA ZA 2024. godinu</t>
  </si>
  <si>
    <t>Ukupno 2023.</t>
  </si>
  <si>
    <t>Ukupno 2024.</t>
  </si>
  <si>
    <t>Pomoći iz državnog proračuna za EU izbore</t>
  </si>
  <si>
    <t>Pomoći iz državnog proračuna za parlamentarne izbore</t>
  </si>
  <si>
    <t>Pomoći iz državnog proračuna za predsjedničke izbore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</si>
</sst>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3" fontId="5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/>
    <xf numFmtId="3" fontId="2" fillId="2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/>
    <xf numFmtId="3" fontId="2" fillId="3" borderId="1" xfId="0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3" fontId="2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3" fontId="0" fillId="3" borderId="1" xfId="0" applyNumberFormat="1" applyFill="1" applyBorder="1"/>
    <xf numFmtId="0" fontId="2" fillId="0" borderId="1" xfId="0" applyFont="1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/>
    <xf numFmtId="3" fontId="2" fillId="4" borderId="1" xfId="0" applyNumberFormat="1" applyFont="1" applyFill="1" applyBorder="1"/>
    <xf numFmtId="3" fontId="0" fillId="4" borderId="1" xfId="0" applyNumberFormat="1" applyFill="1" applyBorder="1"/>
    <xf numFmtId="3" fontId="0" fillId="4" borderId="1" xfId="0" applyNumberFormat="1" applyFill="1" applyBorder="1" applyAlignment="1">
      <alignment wrapText="1"/>
    </xf>
    <xf numFmtId="0" fontId="2" fillId="5" borderId="1" xfId="0" applyFont="1" applyFill="1" applyBorder="1"/>
    <xf numFmtId="3" fontId="2" fillId="5" borderId="1" xfId="0" applyNumberFormat="1" applyFont="1" applyFill="1" applyBorder="1"/>
    <xf numFmtId="3" fontId="0" fillId="6" borderId="1" xfId="0" applyNumberFormat="1" applyFill="1" applyBorder="1"/>
    <xf numFmtId="3" fontId="0" fillId="0" borderId="1" xfId="0" applyNumberFormat="1" applyFill="1" applyBorder="1" applyAlignment="1">
      <alignment wrapText="1"/>
    </xf>
    <xf numFmtId="0" fontId="4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3" fontId="2" fillId="7" borderId="1" xfId="0" applyNumberFormat="1" applyFont="1" applyFill="1" applyBorder="1"/>
    <xf numFmtId="3" fontId="7" fillId="7" borderId="1" xfId="0" applyNumberFormat="1" applyFont="1" applyFill="1" applyBorder="1" applyAlignment="1">
      <alignment vertical="center" wrapText="1"/>
    </xf>
    <xf numFmtId="3" fontId="7" fillId="7" borderId="1" xfId="0" applyNumberFormat="1" applyFont="1" applyFill="1" applyBorder="1" applyAlignment="1">
      <alignment horizontal="right" vertical="center" wrapText="1"/>
    </xf>
    <xf numFmtId="4" fontId="8" fillId="7" borderId="1" xfId="0" applyNumberFormat="1" applyFont="1" applyFill="1" applyBorder="1"/>
    <xf numFmtId="3" fontId="6" fillId="0" borderId="1" xfId="0" applyNumberFormat="1" applyFont="1" applyFill="1" applyBorder="1" applyAlignment="1">
      <alignment wrapText="1"/>
    </xf>
    <xf numFmtId="3" fontId="0" fillId="0" borderId="1" xfId="0" applyNumberFormat="1" applyFill="1" applyBorder="1"/>
    <xf numFmtId="3" fontId="0" fillId="0" borderId="5" xfId="0" applyNumberFormat="1" applyBorder="1"/>
    <xf numFmtId="3" fontId="9" fillId="0" borderId="5" xfId="0" applyNumberFormat="1" applyFont="1" applyBorder="1"/>
    <xf numFmtId="3" fontId="10" fillId="0" borderId="5" xfId="0" applyNumberFormat="1" applyFont="1" applyBorder="1" applyAlignment="1">
      <alignment vertical="center" wrapText="1"/>
    </xf>
    <xf numFmtId="3" fontId="10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/>
    <xf numFmtId="3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564E-8545-4C47-ADAE-F32DB591B8A9}">
  <dimension ref="A1:S141"/>
  <sheetViews>
    <sheetView workbookViewId="0">
      <selection activeCell="S5" sqref="S5"/>
    </sheetView>
  </sheetViews>
  <sheetFormatPr defaultRowHeight="15" x14ac:dyDescent="0.25"/>
  <cols>
    <col min="1" max="1" width="7.5703125" customWidth="1"/>
    <col min="2" max="2" width="5.28515625" style="2" customWidth="1"/>
    <col min="3" max="3" width="30.7109375" customWidth="1"/>
    <col min="4" max="5" width="15.7109375" hidden="1" customWidth="1"/>
    <col min="6" max="8" width="11.7109375" style="3" customWidth="1"/>
    <col min="9" max="14" width="10.7109375" style="3" customWidth="1"/>
    <col min="15" max="16" width="11.85546875" style="3" customWidth="1"/>
    <col min="17" max="17" width="10.7109375" style="3" customWidth="1"/>
    <col min="18" max="18" width="12.140625" style="3" customWidth="1"/>
    <col min="19" max="20" width="12.7109375" customWidth="1"/>
  </cols>
  <sheetData>
    <row r="1" spans="1:19" x14ac:dyDescent="0.25">
      <c r="A1" s="1"/>
      <c r="R1" s="3" t="s">
        <v>190</v>
      </c>
    </row>
    <row r="3" spans="1:19" ht="18.75" x14ac:dyDescent="0.3">
      <c r="A3" s="67" t="s">
        <v>177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4" t="s">
        <v>0</v>
      </c>
    </row>
    <row r="4" spans="1:19" ht="21.75" customHeight="1" x14ac:dyDescent="0.35">
      <c r="A4" s="5"/>
      <c r="F4" s="61"/>
      <c r="G4" s="62"/>
      <c r="H4" s="62"/>
      <c r="I4" s="63"/>
      <c r="J4" s="64"/>
      <c r="K4" s="64"/>
      <c r="L4" s="64"/>
      <c r="M4" s="64"/>
      <c r="N4" s="63"/>
      <c r="O4" s="64"/>
      <c r="P4" s="65"/>
      <c r="Q4" s="65"/>
      <c r="R4" s="65"/>
    </row>
    <row r="5" spans="1:19" ht="60" x14ac:dyDescent="0.25">
      <c r="A5" s="6" t="s">
        <v>1</v>
      </c>
      <c r="B5" s="7"/>
      <c r="C5" s="6"/>
      <c r="D5" s="8">
        <v>249108442</v>
      </c>
      <c r="E5" s="8">
        <v>113680357.67</v>
      </c>
      <c r="F5" s="9" t="s">
        <v>2</v>
      </c>
      <c r="G5" s="9" t="s">
        <v>3</v>
      </c>
      <c r="H5" s="9" t="s">
        <v>179</v>
      </c>
      <c r="I5" s="10" t="s">
        <v>4</v>
      </c>
      <c r="J5" s="66" t="s">
        <v>5</v>
      </c>
      <c r="K5" s="10" t="s">
        <v>6</v>
      </c>
      <c r="L5" s="10" t="s">
        <v>7</v>
      </c>
      <c r="M5" s="10" t="s">
        <v>8</v>
      </c>
      <c r="N5" s="10" t="s">
        <v>9</v>
      </c>
      <c r="O5" s="10" t="s">
        <v>10</v>
      </c>
      <c r="P5" s="10" t="s">
        <v>11</v>
      </c>
      <c r="Q5" s="10" t="s">
        <v>184</v>
      </c>
      <c r="R5" s="11" t="s">
        <v>178</v>
      </c>
    </row>
    <row r="6" spans="1:19" x14ac:dyDescent="0.25">
      <c r="A6" s="13" t="s">
        <v>12</v>
      </c>
      <c r="B6" s="14"/>
      <c r="C6" s="13"/>
      <c r="D6" s="15">
        <v>249108442</v>
      </c>
      <c r="E6" s="15">
        <v>113680357.67</v>
      </c>
      <c r="F6" s="16">
        <f t="shared" ref="F6:Q6" si="0">SUM(F8:F125)</f>
        <v>276937881</v>
      </c>
      <c r="G6" s="16">
        <f t="shared" si="0"/>
        <v>240495887</v>
      </c>
      <c r="H6" s="16">
        <f t="shared" si="0"/>
        <v>235111750</v>
      </c>
      <c r="I6" s="16">
        <f t="shared" si="0"/>
        <v>24070000</v>
      </c>
      <c r="J6" s="16">
        <f t="shared" si="0"/>
        <v>34338180</v>
      </c>
      <c r="K6" s="16">
        <f t="shared" si="0"/>
        <v>50375001</v>
      </c>
      <c r="L6" s="16">
        <f t="shared" si="0"/>
        <v>54535000</v>
      </c>
      <c r="M6" s="16">
        <f t="shared" si="0"/>
        <v>6305000</v>
      </c>
      <c r="N6" s="16">
        <f t="shared" si="0"/>
        <v>14405000</v>
      </c>
      <c r="O6" s="16">
        <f t="shared" si="0"/>
        <v>90672950</v>
      </c>
      <c r="P6" s="16">
        <f t="shared" si="0"/>
        <v>1397500</v>
      </c>
      <c r="Q6" s="16">
        <f t="shared" si="0"/>
        <v>839250</v>
      </c>
      <c r="R6" s="16">
        <f t="shared" ref="R6:R69" si="1">SUM(I6:Q6)</f>
        <v>276937881</v>
      </c>
      <c r="S6" s="3"/>
    </row>
    <row r="7" spans="1:19" x14ac:dyDescent="0.25">
      <c r="A7" s="17" t="s">
        <v>13</v>
      </c>
      <c r="B7" s="18"/>
      <c r="C7" s="17"/>
      <c r="D7" s="19">
        <v>114984116</v>
      </c>
      <c r="E7" s="19">
        <v>62550669.380000003</v>
      </c>
      <c r="F7" s="20">
        <f t="shared" ref="F7:Q7" si="2">SUM(F8:F30)</f>
        <v>148468180</v>
      </c>
      <c r="G7" s="20">
        <f t="shared" si="2"/>
        <v>148115000</v>
      </c>
      <c r="H7" s="20">
        <f t="shared" si="2"/>
        <v>149415000</v>
      </c>
      <c r="I7" s="20">
        <f t="shared" si="2"/>
        <v>16150000</v>
      </c>
      <c r="J7" s="20">
        <f t="shared" si="2"/>
        <v>33688180</v>
      </c>
      <c r="K7" s="20">
        <f t="shared" si="2"/>
        <v>18200000</v>
      </c>
      <c r="L7" s="20">
        <f t="shared" si="2"/>
        <v>9300000</v>
      </c>
      <c r="M7" s="20">
        <f t="shared" si="2"/>
        <v>4855000</v>
      </c>
      <c r="N7" s="20">
        <f t="shared" si="2"/>
        <v>14275000</v>
      </c>
      <c r="O7" s="20">
        <f t="shared" si="2"/>
        <v>50850000</v>
      </c>
      <c r="P7" s="20">
        <f t="shared" ref="P7" si="3">SUM(P8:P30)</f>
        <v>1000000</v>
      </c>
      <c r="Q7" s="20">
        <f t="shared" si="2"/>
        <v>150000</v>
      </c>
      <c r="R7" s="20">
        <f t="shared" si="1"/>
        <v>148468180</v>
      </c>
    </row>
    <row r="8" spans="1:19" s="26" customFormat="1" ht="30" x14ac:dyDescent="0.25">
      <c r="A8" s="21" t="s">
        <v>14</v>
      </c>
      <c r="B8" s="22">
        <v>611</v>
      </c>
      <c r="C8" s="21" t="s">
        <v>15</v>
      </c>
      <c r="D8" s="23">
        <v>100000000</v>
      </c>
      <c r="E8" s="23">
        <v>56501934.850000001</v>
      </c>
      <c r="F8" s="24">
        <v>129000000</v>
      </c>
      <c r="G8" s="24">
        <v>130000000</v>
      </c>
      <c r="H8" s="24">
        <v>131000000</v>
      </c>
      <c r="I8" s="12">
        <v>16000000</v>
      </c>
      <c r="J8" s="12">
        <v>21000000</v>
      </c>
      <c r="K8" s="12">
        <v>18000000</v>
      </c>
      <c r="L8" s="12">
        <v>8000000</v>
      </c>
      <c r="M8" s="12">
        <v>1000000</v>
      </c>
      <c r="N8" s="12">
        <v>13000000</v>
      </c>
      <c r="O8" s="12">
        <v>50850000</v>
      </c>
      <c r="P8" s="12">
        <v>1000000</v>
      </c>
      <c r="Q8" s="12">
        <v>150000</v>
      </c>
      <c r="R8" s="24">
        <f t="shared" si="1"/>
        <v>129000000</v>
      </c>
      <c r="S8" s="25">
        <f>F8-R8</f>
        <v>0</v>
      </c>
    </row>
    <row r="9" spans="1:19" s="26" customFormat="1" x14ac:dyDescent="0.25">
      <c r="A9" s="21" t="s">
        <v>16</v>
      </c>
      <c r="B9" s="22">
        <v>613</v>
      </c>
      <c r="C9" s="21" t="s">
        <v>17</v>
      </c>
      <c r="D9" s="23">
        <v>712584</v>
      </c>
      <c r="E9" s="23">
        <v>329731.59999999998</v>
      </c>
      <c r="F9" s="24">
        <v>8000000</v>
      </c>
      <c r="G9" s="24">
        <v>8000000</v>
      </c>
      <c r="H9" s="24">
        <v>8000000</v>
      </c>
      <c r="I9" s="24"/>
      <c r="J9" s="24">
        <v>8000000</v>
      </c>
      <c r="K9" s="24"/>
      <c r="L9" s="24"/>
      <c r="M9" s="24"/>
      <c r="N9" s="24"/>
      <c r="O9" s="24"/>
      <c r="P9" s="24"/>
      <c r="Q9" s="24"/>
      <c r="R9" s="24">
        <f t="shared" si="1"/>
        <v>8000000</v>
      </c>
      <c r="S9" s="25">
        <f t="shared" ref="S9:S72" si="4">F9-R9</f>
        <v>0</v>
      </c>
    </row>
    <row r="10" spans="1:19" s="26" customFormat="1" ht="30" x14ac:dyDescent="0.25">
      <c r="A10" s="21" t="s">
        <v>18</v>
      </c>
      <c r="B10" s="22">
        <v>613</v>
      </c>
      <c r="C10" s="21" t="s">
        <v>19</v>
      </c>
      <c r="D10" s="23">
        <v>75000</v>
      </c>
      <c r="E10" s="23">
        <v>3300.23</v>
      </c>
      <c r="F10" s="24">
        <v>75000</v>
      </c>
      <c r="G10" s="24">
        <v>75000</v>
      </c>
      <c r="H10" s="24">
        <v>75000</v>
      </c>
      <c r="I10" s="24"/>
      <c r="J10" s="24">
        <v>75000</v>
      </c>
      <c r="K10" s="24"/>
      <c r="L10" s="24"/>
      <c r="M10" s="24"/>
      <c r="N10" s="24"/>
      <c r="O10" s="24"/>
      <c r="P10" s="24"/>
      <c r="Q10" s="24"/>
      <c r="R10" s="24">
        <f t="shared" si="1"/>
        <v>75000</v>
      </c>
      <c r="S10" s="25">
        <f t="shared" si="4"/>
        <v>0</v>
      </c>
    </row>
    <row r="11" spans="1:19" s="26" customFormat="1" ht="30" x14ac:dyDescent="0.25">
      <c r="A11" s="21" t="s">
        <v>191</v>
      </c>
      <c r="B11" s="22">
        <v>614</v>
      </c>
      <c r="C11" s="21" t="s">
        <v>21</v>
      </c>
      <c r="D11" s="23">
        <v>1540000</v>
      </c>
      <c r="E11" s="23">
        <v>716957.93</v>
      </c>
      <c r="F11" s="24">
        <v>1200000</v>
      </c>
      <c r="G11" s="24">
        <v>1200000</v>
      </c>
      <c r="H11" s="24">
        <v>1200000</v>
      </c>
      <c r="I11" s="24"/>
      <c r="J11" s="24"/>
      <c r="K11" s="24"/>
      <c r="L11" s="24"/>
      <c r="M11" s="24"/>
      <c r="N11" s="24">
        <v>1200000</v>
      </c>
      <c r="O11" s="24"/>
      <c r="P11" s="24"/>
      <c r="Q11" s="24"/>
      <c r="R11" s="24">
        <f>SUM(I11:Q11)</f>
        <v>1200000</v>
      </c>
      <c r="S11" s="25">
        <f>F11-R11</f>
        <v>0</v>
      </c>
    </row>
    <row r="12" spans="1:19" s="26" customFormat="1" x14ac:dyDescent="0.25">
      <c r="A12" s="21" t="s">
        <v>20</v>
      </c>
      <c r="B12" s="22">
        <v>614</v>
      </c>
      <c r="C12" s="21" t="s">
        <v>22</v>
      </c>
      <c r="D12" s="23">
        <v>1540000</v>
      </c>
      <c r="E12" s="23">
        <v>716957.93</v>
      </c>
      <c r="F12" s="24">
        <v>5000</v>
      </c>
      <c r="G12" s="24">
        <v>5000</v>
      </c>
      <c r="H12" s="24">
        <v>5000</v>
      </c>
      <c r="I12" s="24"/>
      <c r="J12" s="24"/>
      <c r="K12" s="24"/>
      <c r="L12" s="24"/>
      <c r="M12" s="24"/>
      <c r="N12" s="24">
        <v>5000</v>
      </c>
      <c r="O12" s="24"/>
      <c r="P12" s="24"/>
      <c r="Q12" s="24"/>
      <c r="R12" s="24">
        <f t="shared" si="1"/>
        <v>5000</v>
      </c>
      <c r="S12" s="25">
        <f t="shared" si="4"/>
        <v>0</v>
      </c>
    </row>
    <row r="13" spans="1:19" s="26" customFormat="1" ht="30" x14ac:dyDescent="0.25">
      <c r="A13" s="21" t="s">
        <v>181</v>
      </c>
      <c r="B13" s="22">
        <v>633</v>
      </c>
      <c r="C13" s="21" t="s">
        <v>23</v>
      </c>
      <c r="D13" s="23">
        <v>1540000</v>
      </c>
      <c r="E13" s="23">
        <v>716957.93</v>
      </c>
      <c r="F13" s="24">
        <v>1683180</v>
      </c>
      <c r="G13" s="24">
        <v>0</v>
      </c>
      <c r="H13" s="24">
        <v>0</v>
      </c>
      <c r="I13" s="24"/>
      <c r="J13" s="24">
        <v>1683180</v>
      </c>
      <c r="K13" s="24"/>
      <c r="L13" s="24"/>
      <c r="M13" s="24"/>
      <c r="N13" s="24"/>
      <c r="O13" s="24"/>
      <c r="P13" s="24"/>
      <c r="Q13" s="24"/>
      <c r="R13" s="24">
        <f t="shared" si="1"/>
        <v>1683180</v>
      </c>
      <c r="S13" s="25">
        <f t="shared" si="4"/>
        <v>0</v>
      </c>
    </row>
    <row r="14" spans="1:19" s="26" customFormat="1" ht="30" x14ac:dyDescent="0.25">
      <c r="A14" s="21" t="s">
        <v>24</v>
      </c>
      <c r="B14" s="22">
        <v>641</v>
      </c>
      <c r="C14" s="21" t="s">
        <v>25</v>
      </c>
      <c r="D14" s="23">
        <v>300000</v>
      </c>
      <c r="E14" s="23">
        <v>73208.710000000006</v>
      </c>
      <c r="F14" s="24">
        <v>125000</v>
      </c>
      <c r="G14" s="24">
        <v>150000</v>
      </c>
      <c r="H14" s="24">
        <v>150000</v>
      </c>
      <c r="I14" s="24"/>
      <c r="J14" s="24">
        <v>125000</v>
      </c>
      <c r="K14" s="24"/>
      <c r="L14" s="24"/>
      <c r="M14" s="24"/>
      <c r="N14" s="24"/>
      <c r="O14" s="24"/>
      <c r="P14" s="24"/>
      <c r="Q14" s="24"/>
      <c r="R14" s="24">
        <f t="shared" si="1"/>
        <v>125000</v>
      </c>
      <c r="S14" s="25">
        <f t="shared" si="4"/>
        <v>0</v>
      </c>
    </row>
    <row r="15" spans="1:19" s="26" customFormat="1" x14ac:dyDescent="0.25">
      <c r="A15" s="21" t="s">
        <v>26</v>
      </c>
      <c r="B15" s="22">
        <v>642</v>
      </c>
      <c r="C15" s="21" t="s">
        <v>27</v>
      </c>
      <c r="D15" s="23">
        <v>200000</v>
      </c>
      <c r="E15" s="23">
        <v>0</v>
      </c>
      <c r="F15" s="24">
        <v>1000000</v>
      </c>
      <c r="G15" s="24">
        <v>1100000</v>
      </c>
      <c r="H15" s="24">
        <v>1200000</v>
      </c>
      <c r="I15" s="24"/>
      <c r="J15" s="24"/>
      <c r="K15" s="24"/>
      <c r="L15" s="24">
        <v>1000000</v>
      </c>
      <c r="M15" s="24"/>
      <c r="N15" s="24"/>
      <c r="O15" s="24"/>
      <c r="P15" s="24"/>
      <c r="Q15" s="24"/>
      <c r="R15" s="24">
        <f>SUM(I15:Q15)</f>
        <v>1000000</v>
      </c>
      <c r="S15" s="25">
        <f>F15-R15</f>
        <v>0</v>
      </c>
    </row>
    <row r="16" spans="1:19" s="26" customFormat="1" ht="30" x14ac:dyDescent="0.25">
      <c r="A16" s="21" t="s">
        <v>28</v>
      </c>
      <c r="B16" s="22">
        <v>642</v>
      </c>
      <c r="C16" s="21" t="s">
        <v>29</v>
      </c>
      <c r="D16" s="23">
        <v>38000</v>
      </c>
      <c r="E16" s="23">
        <v>300</v>
      </c>
      <c r="F16" s="24">
        <v>35000</v>
      </c>
      <c r="G16" s="24">
        <v>35000</v>
      </c>
      <c r="H16" s="24">
        <v>35000</v>
      </c>
      <c r="I16" s="24"/>
      <c r="J16" s="24"/>
      <c r="K16" s="24"/>
      <c r="L16" s="24"/>
      <c r="M16" s="24">
        <v>35000</v>
      </c>
      <c r="N16" s="24"/>
      <c r="O16" s="24"/>
      <c r="P16" s="24"/>
      <c r="Q16" s="24"/>
      <c r="R16" s="24">
        <f t="shared" si="1"/>
        <v>35000</v>
      </c>
      <c r="S16" s="25">
        <f t="shared" si="4"/>
        <v>0</v>
      </c>
    </row>
    <row r="17" spans="1:19" s="26" customFormat="1" ht="30" x14ac:dyDescent="0.25">
      <c r="A17" s="21" t="s">
        <v>30</v>
      </c>
      <c r="B17" s="22">
        <v>642</v>
      </c>
      <c r="C17" s="21" t="s">
        <v>31</v>
      </c>
      <c r="D17" s="23">
        <v>1400000</v>
      </c>
      <c r="E17" s="23">
        <v>746091.8</v>
      </c>
      <c r="F17" s="24">
        <v>1000000</v>
      </c>
      <c r="G17" s="24">
        <v>1100000</v>
      </c>
      <c r="H17" s="24">
        <v>1200000</v>
      </c>
      <c r="I17" s="24"/>
      <c r="J17" s="24"/>
      <c r="K17" s="24"/>
      <c r="L17" s="24"/>
      <c r="M17" s="24">
        <v>1000000</v>
      </c>
      <c r="N17" s="24"/>
      <c r="O17" s="24"/>
      <c r="P17" s="24"/>
      <c r="Q17" s="24"/>
      <c r="R17" s="24">
        <f t="shared" si="1"/>
        <v>1000000</v>
      </c>
      <c r="S17" s="25">
        <f t="shared" si="4"/>
        <v>0</v>
      </c>
    </row>
    <row r="18" spans="1:19" s="26" customFormat="1" ht="30" x14ac:dyDescent="0.25">
      <c r="A18" s="21" t="s">
        <v>32</v>
      </c>
      <c r="B18" s="22">
        <v>642</v>
      </c>
      <c r="C18" s="21" t="s">
        <v>33</v>
      </c>
      <c r="D18" s="23">
        <v>200000</v>
      </c>
      <c r="E18" s="23">
        <v>116205.85</v>
      </c>
      <c r="F18" s="24">
        <v>320000</v>
      </c>
      <c r="G18" s="24">
        <v>320000</v>
      </c>
      <c r="H18" s="24">
        <v>320000</v>
      </c>
      <c r="I18" s="24"/>
      <c r="J18" s="24"/>
      <c r="K18" s="24"/>
      <c r="L18" s="24"/>
      <c r="M18" s="24">
        <v>320000</v>
      </c>
      <c r="N18" s="24"/>
      <c r="O18" s="24"/>
      <c r="P18" s="24"/>
      <c r="Q18" s="24"/>
      <c r="R18" s="24">
        <f t="shared" si="1"/>
        <v>320000</v>
      </c>
      <c r="S18" s="25">
        <f t="shared" si="4"/>
        <v>0</v>
      </c>
    </row>
    <row r="19" spans="1:19" s="26" customFormat="1" ht="30" x14ac:dyDescent="0.25">
      <c r="A19" s="21" t="s">
        <v>34</v>
      </c>
      <c r="B19" s="22">
        <v>642</v>
      </c>
      <c r="C19" s="21" t="s">
        <v>35</v>
      </c>
      <c r="D19" s="23">
        <v>700000</v>
      </c>
      <c r="E19" s="23">
        <v>333696.52</v>
      </c>
      <c r="F19" s="24">
        <v>700000</v>
      </c>
      <c r="G19" s="24">
        <v>700000</v>
      </c>
      <c r="H19" s="24">
        <v>700000</v>
      </c>
      <c r="I19" s="24"/>
      <c r="J19" s="24"/>
      <c r="K19" s="24"/>
      <c r="L19" s="24"/>
      <c r="M19" s="24">
        <v>700000</v>
      </c>
      <c r="N19" s="24"/>
      <c r="O19" s="24"/>
      <c r="P19" s="24"/>
      <c r="Q19" s="24"/>
      <c r="R19" s="24">
        <f t="shared" si="1"/>
        <v>700000</v>
      </c>
      <c r="S19" s="25">
        <f t="shared" si="4"/>
        <v>0</v>
      </c>
    </row>
    <row r="20" spans="1:19" s="26" customFormat="1" ht="30" x14ac:dyDescent="0.25">
      <c r="A20" s="21" t="s">
        <v>187</v>
      </c>
      <c r="B20" s="22">
        <v>661</v>
      </c>
      <c r="C20" s="21" t="s">
        <v>189</v>
      </c>
      <c r="D20" s="23"/>
      <c r="E20" s="23"/>
      <c r="F20" s="24">
        <v>1500000</v>
      </c>
      <c r="G20" s="24">
        <v>1500000</v>
      </c>
      <c r="H20" s="24">
        <v>1500000</v>
      </c>
      <c r="I20" s="24"/>
      <c r="J20" s="24">
        <v>1500000</v>
      </c>
      <c r="K20" s="24"/>
      <c r="L20" s="24"/>
      <c r="M20" s="24"/>
      <c r="N20" s="24"/>
      <c r="O20" s="24"/>
      <c r="P20" s="24"/>
      <c r="Q20" s="24"/>
      <c r="R20" s="24">
        <f t="shared" si="1"/>
        <v>1500000</v>
      </c>
      <c r="S20" s="25"/>
    </row>
    <row r="21" spans="1:19" s="26" customFormat="1" ht="30" x14ac:dyDescent="0.25">
      <c r="A21" s="21" t="s">
        <v>36</v>
      </c>
      <c r="B21" s="22">
        <v>642</v>
      </c>
      <c r="C21" s="21" t="s">
        <v>37</v>
      </c>
      <c r="D21" s="23">
        <v>430000</v>
      </c>
      <c r="E21" s="23">
        <v>234837.5</v>
      </c>
      <c r="F21" s="24">
        <v>800000</v>
      </c>
      <c r="G21" s="24">
        <v>800000</v>
      </c>
      <c r="H21" s="24">
        <v>800000</v>
      </c>
      <c r="I21" s="24"/>
      <c r="J21" s="24"/>
      <c r="K21" s="24"/>
      <c r="L21" s="24"/>
      <c r="M21" s="24">
        <v>800000</v>
      </c>
      <c r="N21" s="24"/>
      <c r="O21" s="24"/>
      <c r="P21" s="24"/>
      <c r="Q21" s="24"/>
      <c r="R21" s="24">
        <f t="shared" si="1"/>
        <v>800000</v>
      </c>
      <c r="S21" s="25">
        <f t="shared" si="4"/>
        <v>0</v>
      </c>
    </row>
    <row r="22" spans="1:19" s="26" customFormat="1" ht="30" x14ac:dyDescent="0.25">
      <c r="A22" s="21" t="s">
        <v>38</v>
      </c>
      <c r="B22" s="22">
        <v>642</v>
      </c>
      <c r="C22" s="21" t="s">
        <v>39</v>
      </c>
      <c r="D22" s="23">
        <v>200000</v>
      </c>
      <c r="E22" s="23">
        <v>808.35</v>
      </c>
      <c r="F22" s="24">
        <v>200000</v>
      </c>
      <c r="G22" s="24">
        <v>200000</v>
      </c>
      <c r="H22" s="24">
        <v>200000</v>
      </c>
      <c r="I22" s="24"/>
      <c r="J22" s="24"/>
      <c r="K22" s="24">
        <v>200000</v>
      </c>
      <c r="L22" s="24"/>
      <c r="M22" s="24"/>
      <c r="N22" s="24"/>
      <c r="O22" s="24"/>
      <c r="P22" s="24"/>
      <c r="Q22" s="24"/>
      <c r="R22" s="24">
        <f t="shared" si="1"/>
        <v>200000</v>
      </c>
      <c r="S22" s="25">
        <f t="shared" si="4"/>
        <v>0</v>
      </c>
    </row>
    <row r="23" spans="1:19" s="26" customFormat="1" ht="28.5" customHeight="1" x14ac:dyDescent="0.25">
      <c r="A23" s="21" t="s">
        <v>40</v>
      </c>
      <c r="B23" s="22">
        <v>642</v>
      </c>
      <c r="C23" s="21" t="s">
        <v>41</v>
      </c>
      <c r="D23" s="23">
        <v>960000</v>
      </c>
      <c r="E23" s="23">
        <v>425656.53</v>
      </c>
      <c r="F23" s="24">
        <v>1000000</v>
      </c>
      <c r="G23" s="24">
        <v>1000000</v>
      </c>
      <c r="H23" s="24">
        <v>1000000</v>
      </c>
      <c r="I23" s="24"/>
      <c r="J23" s="24"/>
      <c r="K23" s="24"/>
      <c r="L23" s="24"/>
      <c r="M23" s="24">
        <v>1000000</v>
      </c>
      <c r="N23" s="24"/>
      <c r="O23" s="24"/>
      <c r="P23" s="24"/>
      <c r="Q23" s="24"/>
      <c r="R23" s="24">
        <f t="shared" si="1"/>
        <v>1000000</v>
      </c>
      <c r="S23" s="25">
        <f t="shared" si="4"/>
        <v>0</v>
      </c>
    </row>
    <row r="24" spans="1:19" s="26" customFormat="1" ht="28.5" customHeight="1" x14ac:dyDescent="0.25">
      <c r="A24" s="21" t="s">
        <v>42</v>
      </c>
      <c r="B24" s="22">
        <v>651</v>
      </c>
      <c r="C24" s="21" t="s">
        <v>43</v>
      </c>
      <c r="D24" s="23">
        <v>550000</v>
      </c>
      <c r="E24" s="23">
        <v>440068.41</v>
      </c>
      <c r="F24" s="24">
        <v>500000</v>
      </c>
      <c r="G24" s="24">
        <v>550000</v>
      </c>
      <c r="H24" s="24">
        <v>600000</v>
      </c>
      <c r="I24" s="24"/>
      <c r="J24" s="24">
        <v>500000</v>
      </c>
      <c r="K24" s="24"/>
      <c r="L24" s="24"/>
      <c r="M24" s="24"/>
      <c r="N24" s="24"/>
      <c r="O24" s="24"/>
      <c r="P24" s="24"/>
      <c r="Q24" s="24"/>
      <c r="R24" s="24">
        <f t="shared" si="1"/>
        <v>500000</v>
      </c>
      <c r="S24" s="25">
        <f t="shared" si="4"/>
        <v>0</v>
      </c>
    </row>
    <row r="25" spans="1:19" s="26" customFormat="1" ht="28.5" customHeight="1" x14ac:dyDescent="0.25">
      <c r="A25" s="21" t="s">
        <v>44</v>
      </c>
      <c r="B25" s="22">
        <v>651</v>
      </c>
      <c r="C25" s="21" t="s">
        <v>45</v>
      </c>
      <c r="D25" s="23"/>
      <c r="E25" s="23"/>
      <c r="F25" s="24">
        <v>400000</v>
      </c>
      <c r="G25" s="24">
        <v>450000</v>
      </c>
      <c r="H25" s="24">
        <v>500000</v>
      </c>
      <c r="I25" s="24"/>
      <c r="J25" s="24">
        <v>400000</v>
      </c>
      <c r="K25" s="24"/>
      <c r="L25" s="24"/>
      <c r="M25" s="24"/>
      <c r="N25" s="24"/>
      <c r="O25" s="24"/>
      <c r="P25" s="24"/>
      <c r="Q25" s="24"/>
      <c r="R25" s="24">
        <f t="shared" si="1"/>
        <v>400000</v>
      </c>
      <c r="S25" s="25">
        <f t="shared" si="4"/>
        <v>0</v>
      </c>
    </row>
    <row r="26" spans="1:19" s="26" customFormat="1" ht="28.5" customHeight="1" x14ac:dyDescent="0.25">
      <c r="A26" s="21" t="s">
        <v>46</v>
      </c>
      <c r="B26" s="22">
        <v>651</v>
      </c>
      <c r="C26" s="21" t="s">
        <v>47</v>
      </c>
      <c r="D26" s="23">
        <v>30000</v>
      </c>
      <c r="E26" s="23">
        <v>12131.56</v>
      </c>
      <c r="F26" s="24">
        <v>70000</v>
      </c>
      <c r="G26" s="24">
        <v>75000</v>
      </c>
      <c r="H26" s="24">
        <v>75000</v>
      </c>
      <c r="I26" s="24"/>
      <c r="J26" s="24"/>
      <c r="K26" s="24"/>
      <c r="L26" s="24"/>
      <c r="M26" s="24"/>
      <c r="N26" s="24">
        <v>70000</v>
      </c>
      <c r="O26" s="24"/>
      <c r="P26" s="24"/>
      <c r="Q26" s="24"/>
      <c r="R26" s="24">
        <f t="shared" si="1"/>
        <v>70000</v>
      </c>
      <c r="S26" s="25">
        <f t="shared" si="4"/>
        <v>0</v>
      </c>
    </row>
    <row r="27" spans="1:19" s="26" customFormat="1" ht="33" customHeight="1" x14ac:dyDescent="0.25">
      <c r="A27" s="21" t="s">
        <v>48</v>
      </c>
      <c r="B27" s="22">
        <v>652</v>
      </c>
      <c r="C27" s="21" t="s">
        <v>49</v>
      </c>
      <c r="D27" s="23">
        <v>100000</v>
      </c>
      <c r="E27" s="23">
        <v>66440.44</v>
      </c>
      <c r="F27" s="24">
        <v>150000</v>
      </c>
      <c r="G27" s="24">
        <v>150000</v>
      </c>
      <c r="H27" s="24">
        <v>150000</v>
      </c>
      <c r="I27" s="24">
        <v>150000</v>
      </c>
      <c r="J27" s="24"/>
      <c r="K27" s="24"/>
      <c r="L27" s="24"/>
      <c r="M27" s="24"/>
      <c r="N27" s="24"/>
      <c r="O27" s="24"/>
      <c r="P27" s="24"/>
      <c r="Q27" s="24"/>
      <c r="R27" s="24">
        <f t="shared" si="1"/>
        <v>150000</v>
      </c>
      <c r="S27" s="25">
        <f t="shared" si="4"/>
        <v>0</v>
      </c>
    </row>
    <row r="28" spans="1:19" s="26" customFormat="1" ht="33" customHeight="1" x14ac:dyDescent="0.25">
      <c r="A28" s="21" t="s">
        <v>50</v>
      </c>
      <c r="B28" s="22">
        <v>681</v>
      </c>
      <c r="C28" s="21" t="s">
        <v>51</v>
      </c>
      <c r="D28" s="23">
        <v>10000</v>
      </c>
      <c r="E28" s="23">
        <v>0</v>
      </c>
      <c r="F28" s="24">
        <v>5000</v>
      </c>
      <c r="G28" s="24">
        <v>5000</v>
      </c>
      <c r="H28" s="24">
        <v>5000</v>
      </c>
      <c r="I28" s="24"/>
      <c r="J28" s="24">
        <v>5000</v>
      </c>
      <c r="K28" s="24"/>
      <c r="L28" s="24"/>
      <c r="M28" s="24"/>
      <c r="N28" s="24"/>
      <c r="O28" s="24"/>
      <c r="P28" s="24"/>
      <c r="Q28" s="24"/>
      <c r="R28" s="24">
        <f t="shared" si="1"/>
        <v>5000</v>
      </c>
      <c r="S28" s="25">
        <f t="shared" si="4"/>
        <v>0</v>
      </c>
    </row>
    <row r="29" spans="1:19" s="26" customFormat="1" ht="30" x14ac:dyDescent="0.25">
      <c r="A29" s="21" t="s">
        <v>52</v>
      </c>
      <c r="B29" s="22">
        <v>681</v>
      </c>
      <c r="C29" s="21" t="s">
        <v>53</v>
      </c>
      <c r="D29" s="23">
        <v>5000</v>
      </c>
      <c r="E29" s="23">
        <v>1453.33</v>
      </c>
      <c r="F29" s="24">
        <v>300000</v>
      </c>
      <c r="G29" s="24">
        <v>300000</v>
      </c>
      <c r="H29" s="24">
        <v>300000</v>
      </c>
      <c r="I29" s="24"/>
      <c r="J29" s="24"/>
      <c r="K29" s="24"/>
      <c r="L29" s="24">
        <v>300000</v>
      </c>
      <c r="M29" s="24"/>
      <c r="N29" s="24"/>
      <c r="O29" s="24"/>
      <c r="P29" s="24"/>
      <c r="Q29" s="24"/>
      <c r="R29" s="24">
        <f t="shared" si="1"/>
        <v>300000</v>
      </c>
      <c r="S29" s="25">
        <f t="shared" si="4"/>
        <v>0</v>
      </c>
    </row>
    <row r="30" spans="1:19" s="26" customFormat="1" x14ac:dyDescent="0.25">
      <c r="A30" s="21" t="s">
        <v>54</v>
      </c>
      <c r="B30" s="22">
        <v>683</v>
      </c>
      <c r="C30" s="21" t="s">
        <v>55</v>
      </c>
      <c r="D30" s="23">
        <v>400000</v>
      </c>
      <c r="E30" s="23">
        <v>164468.10999999999</v>
      </c>
      <c r="F30" s="24">
        <v>400000</v>
      </c>
      <c r="G30" s="24">
        <v>400000</v>
      </c>
      <c r="H30" s="24">
        <v>400000</v>
      </c>
      <c r="I30" s="24"/>
      <c r="J30" s="24">
        <v>400000</v>
      </c>
      <c r="K30" s="24"/>
      <c r="L30" s="24"/>
      <c r="M30" s="24"/>
      <c r="N30" s="24"/>
      <c r="O30" s="24"/>
      <c r="P30" s="24"/>
      <c r="Q30" s="24"/>
      <c r="R30" s="24">
        <f t="shared" si="1"/>
        <v>400000</v>
      </c>
      <c r="S30" s="25">
        <f t="shared" si="4"/>
        <v>0</v>
      </c>
    </row>
    <row r="31" spans="1:19" x14ac:dyDescent="0.25">
      <c r="A31" s="17" t="s">
        <v>56</v>
      </c>
      <c r="B31" s="18"/>
      <c r="C31" s="17"/>
      <c r="D31" s="19">
        <v>34773000</v>
      </c>
      <c r="E31" s="19">
        <v>16549802.16</v>
      </c>
      <c r="F31" s="20"/>
      <c r="G31" s="20"/>
      <c r="H31" s="20"/>
      <c r="R31" s="24">
        <f t="shared" si="1"/>
        <v>0</v>
      </c>
      <c r="S31" s="25">
        <f t="shared" si="4"/>
        <v>0</v>
      </c>
    </row>
    <row r="32" spans="1:19" s="26" customFormat="1" x14ac:dyDescent="0.25">
      <c r="A32" s="21" t="s">
        <v>57</v>
      </c>
      <c r="B32" s="22">
        <v>653</v>
      </c>
      <c r="C32" s="21" t="s">
        <v>58</v>
      </c>
      <c r="D32" s="23">
        <v>34773000</v>
      </c>
      <c r="E32" s="23">
        <v>16549802.16</v>
      </c>
      <c r="F32" s="24">
        <v>46000000</v>
      </c>
      <c r="G32" s="24">
        <v>46532400</v>
      </c>
      <c r="H32" s="24">
        <v>46500000</v>
      </c>
      <c r="I32" s="24"/>
      <c r="J32" s="24">
        <v>500000</v>
      </c>
      <c r="K32" s="51">
        <v>5500000</v>
      </c>
      <c r="L32" s="51">
        <v>40000000</v>
      </c>
      <c r="M32" s="51"/>
      <c r="N32" s="24"/>
      <c r="O32" s="24"/>
      <c r="P32" s="24"/>
      <c r="Q32" s="24"/>
      <c r="R32" s="24">
        <f t="shared" si="1"/>
        <v>46000000</v>
      </c>
      <c r="S32" s="25">
        <f t="shared" si="4"/>
        <v>0</v>
      </c>
    </row>
    <row r="33" spans="1:19" x14ac:dyDescent="0.25">
      <c r="A33" s="17" t="s">
        <v>59</v>
      </c>
      <c r="B33" s="18"/>
      <c r="C33" s="17"/>
      <c r="D33" s="19">
        <v>4000000</v>
      </c>
      <c r="E33" s="19">
        <v>1551032.82</v>
      </c>
      <c r="F33" s="20"/>
      <c r="G33" s="20"/>
      <c r="H33" s="20"/>
      <c r="I33" s="12"/>
      <c r="J33" s="12"/>
      <c r="K33" s="60"/>
      <c r="L33" s="60"/>
      <c r="M33" s="60"/>
      <c r="N33" s="12"/>
      <c r="O33" s="12"/>
      <c r="P33" s="12"/>
      <c r="Q33" s="12"/>
      <c r="R33" s="24">
        <f t="shared" si="1"/>
        <v>0</v>
      </c>
      <c r="S33" s="25">
        <f t="shared" si="4"/>
        <v>0</v>
      </c>
    </row>
    <row r="34" spans="1:19" s="26" customFormat="1" x14ac:dyDescent="0.25">
      <c r="A34" s="21" t="s">
        <v>60</v>
      </c>
      <c r="B34" s="22">
        <v>653</v>
      </c>
      <c r="C34" s="21" t="s">
        <v>61</v>
      </c>
      <c r="D34" s="23">
        <v>4000000</v>
      </c>
      <c r="E34" s="23">
        <v>1551032.82</v>
      </c>
      <c r="F34" s="24">
        <v>2000000</v>
      </c>
      <c r="G34" s="24">
        <v>2500000</v>
      </c>
      <c r="H34" s="24">
        <v>3500000</v>
      </c>
      <c r="I34" s="24"/>
      <c r="J34" s="24"/>
      <c r="K34" s="24">
        <v>2000000</v>
      </c>
      <c r="L34" s="24"/>
      <c r="M34" s="24"/>
      <c r="N34" s="24"/>
      <c r="O34" s="24"/>
      <c r="P34" s="24"/>
      <c r="Q34" s="24"/>
      <c r="R34" s="24">
        <f t="shared" si="1"/>
        <v>2000000</v>
      </c>
      <c r="S34" s="25">
        <f t="shared" si="4"/>
        <v>0</v>
      </c>
    </row>
    <row r="35" spans="1:19" x14ac:dyDescent="0.25">
      <c r="A35" s="17" t="s">
        <v>62</v>
      </c>
      <c r="B35" s="18"/>
      <c r="C35" s="17"/>
      <c r="D35" s="19">
        <v>635000</v>
      </c>
      <c r="E35" s="19">
        <v>548295.05000000005</v>
      </c>
      <c r="F35" s="20"/>
      <c r="G35" s="20"/>
      <c r="H35" s="20"/>
      <c r="I35" s="12"/>
      <c r="J35" s="12"/>
      <c r="K35" s="12"/>
      <c r="L35" s="12"/>
      <c r="M35" s="12"/>
      <c r="N35" s="12"/>
      <c r="O35" s="12"/>
      <c r="P35" s="12"/>
      <c r="Q35" s="12"/>
      <c r="R35" s="24">
        <f t="shared" si="1"/>
        <v>0</v>
      </c>
      <c r="S35" s="25">
        <f t="shared" si="4"/>
        <v>0</v>
      </c>
    </row>
    <row r="36" spans="1:19" s="26" customFormat="1" x14ac:dyDescent="0.25">
      <c r="A36" s="21" t="s">
        <v>63</v>
      </c>
      <c r="B36" s="22">
        <v>642</v>
      </c>
      <c r="C36" s="21" t="s">
        <v>64</v>
      </c>
      <c r="D36" s="23">
        <v>635000</v>
      </c>
      <c r="E36" s="23">
        <v>548295.05000000005</v>
      </c>
      <c r="F36" s="24">
        <v>750000</v>
      </c>
      <c r="G36" s="24">
        <v>750000</v>
      </c>
      <c r="H36" s="24">
        <v>750000</v>
      </c>
      <c r="I36" s="24"/>
      <c r="J36" s="24"/>
      <c r="K36" s="24"/>
      <c r="L36" s="24"/>
      <c r="M36" s="24"/>
      <c r="N36" s="24"/>
      <c r="O36" s="24">
        <v>750000</v>
      </c>
      <c r="P36" s="24"/>
      <c r="Q36" s="24"/>
      <c r="R36" s="24">
        <f t="shared" si="1"/>
        <v>750000</v>
      </c>
      <c r="S36" s="25">
        <f t="shared" si="4"/>
        <v>0</v>
      </c>
    </row>
    <row r="37" spans="1:19" x14ac:dyDescent="0.25">
      <c r="A37" s="17" t="s">
        <v>65</v>
      </c>
      <c r="B37" s="18"/>
      <c r="C37" s="17"/>
      <c r="D37" s="19">
        <v>500000</v>
      </c>
      <c r="E37" s="19">
        <v>277069.25</v>
      </c>
      <c r="F37" s="20"/>
      <c r="G37" s="20"/>
      <c r="H37" s="20"/>
      <c r="I37" s="12"/>
      <c r="J37" s="12"/>
      <c r="K37" s="12"/>
      <c r="L37" s="12"/>
      <c r="M37" s="12"/>
      <c r="N37" s="12"/>
      <c r="O37" s="12"/>
      <c r="P37" s="12"/>
      <c r="Q37" s="12"/>
      <c r="R37" s="24">
        <f t="shared" si="1"/>
        <v>0</v>
      </c>
      <c r="S37" s="25">
        <f t="shared" si="4"/>
        <v>0</v>
      </c>
    </row>
    <row r="38" spans="1:19" s="26" customFormat="1" x14ac:dyDescent="0.25">
      <c r="A38" s="21" t="s">
        <v>66</v>
      </c>
      <c r="B38" s="22">
        <v>652</v>
      </c>
      <c r="C38" s="21" t="s">
        <v>67</v>
      </c>
      <c r="D38" s="23">
        <v>500000</v>
      </c>
      <c r="E38" s="23">
        <v>277069.25</v>
      </c>
      <c r="F38" s="24">
        <v>800000</v>
      </c>
      <c r="G38" s="24">
        <v>800000</v>
      </c>
      <c r="H38" s="24">
        <v>800000</v>
      </c>
      <c r="I38" s="24"/>
      <c r="J38" s="24"/>
      <c r="K38" s="24">
        <v>800000</v>
      </c>
      <c r="L38" s="24"/>
      <c r="M38" s="24"/>
      <c r="N38" s="24"/>
      <c r="O38" s="24"/>
      <c r="P38" s="24"/>
      <c r="Q38" s="24"/>
      <c r="R38" s="24">
        <f t="shared" si="1"/>
        <v>800000</v>
      </c>
      <c r="S38" s="25">
        <f t="shared" si="4"/>
        <v>0</v>
      </c>
    </row>
    <row r="39" spans="1:19" x14ac:dyDescent="0.25">
      <c r="A39" s="17" t="s">
        <v>68</v>
      </c>
      <c r="B39" s="18"/>
      <c r="C39" s="17"/>
      <c r="D39" s="19">
        <v>800000</v>
      </c>
      <c r="E39" s="19">
        <v>391356.21</v>
      </c>
      <c r="F39" s="20"/>
      <c r="G39" s="20"/>
      <c r="H39" s="20"/>
      <c r="I39" s="12"/>
      <c r="J39" s="12"/>
      <c r="K39" s="12"/>
      <c r="L39" s="12"/>
      <c r="M39" s="12"/>
      <c r="N39" s="12"/>
      <c r="O39" s="12"/>
      <c r="P39" s="12"/>
      <c r="Q39" s="12"/>
      <c r="R39" s="24">
        <f t="shared" si="1"/>
        <v>0</v>
      </c>
      <c r="S39" s="25">
        <f t="shared" si="4"/>
        <v>0</v>
      </c>
    </row>
    <row r="40" spans="1:19" s="26" customFormat="1" x14ac:dyDescent="0.25">
      <c r="A40" s="21" t="s">
        <v>69</v>
      </c>
      <c r="B40" s="22">
        <v>642</v>
      </c>
      <c r="C40" s="21" t="s">
        <v>70</v>
      </c>
      <c r="D40" s="23">
        <v>800000</v>
      </c>
      <c r="E40" s="23">
        <v>391356.21</v>
      </c>
      <c r="F40" s="24">
        <v>100000</v>
      </c>
      <c r="G40" s="24">
        <v>100000</v>
      </c>
      <c r="H40" s="24">
        <v>100000</v>
      </c>
      <c r="I40" s="24"/>
      <c r="J40" s="24"/>
      <c r="K40" s="24">
        <v>100000</v>
      </c>
      <c r="L40" s="24"/>
      <c r="M40" s="24"/>
      <c r="N40" s="24"/>
      <c r="O40" s="24"/>
      <c r="P40" s="24"/>
      <c r="Q40" s="24"/>
      <c r="R40" s="24">
        <f t="shared" si="1"/>
        <v>100000</v>
      </c>
      <c r="S40" s="25">
        <f t="shared" si="4"/>
        <v>0</v>
      </c>
    </row>
    <row r="41" spans="1:19" x14ac:dyDescent="0.25">
      <c r="A41" s="17" t="s">
        <v>71</v>
      </c>
      <c r="B41" s="18"/>
      <c r="C41" s="17"/>
      <c r="D41" s="19">
        <v>450000</v>
      </c>
      <c r="E41" s="19">
        <v>251974.61</v>
      </c>
      <c r="F41" s="20"/>
      <c r="G41" s="20"/>
      <c r="H41" s="20"/>
      <c r="I41" s="12"/>
      <c r="J41" s="12"/>
      <c r="K41" s="12"/>
      <c r="L41" s="12"/>
      <c r="M41" s="12"/>
      <c r="N41" s="12"/>
      <c r="O41" s="12"/>
      <c r="P41" s="12"/>
      <c r="Q41" s="12"/>
      <c r="R41" s="24">
        <f t="shared" si="1"/>
        <v>0</v>
      </c>
      <c r="S41" s="25">
        <f t="shared" si="4"/>
        <v>0</v>
      </c>
    </row>
    <row r="42" spans="1:19" s="26" customFormat="1" ht="30" x14ac:dyDescent="0.25">
      <c r="A42" s="21" t="s">
        <v>72</v>
      </c>
      <c r="B42" s="22">
        <v>642</v>
      </c>
      <c r="C42" s="21" t="s">
        <v>73</v>
      </c>
      <c r="D42" s="23">
        <v>450000</v>
      </c>
      <c r="E42" s="23">
        <v>251974.61</v>
      </c>
      <c r="F42" s="24">
        <v>763000</v>
      </c>
      <c r="G42" s="24">
        <v>613000</v>
      </c>
      <c r="H42" s="24">
        <v>700000</v>
      </c>
      <c r="I42" s="24"/>
      <c r="J42" s="24"/>
      <c r="K42" s="24">
        <v>763000</v>
      </c>
      <c r="L42" s="24"/>
      <c r="M42" s="24"/>
      <c r="N42" s="24"/>
      <c r="O42" s="24"/>
      <c r="P42" s="24"/>
      <c r="Q42" s="24"/>
      <c r="R42" s="24">
        <f t="shared" si="1"/>
        <v>763000</v>
      </c>
      <c r="S42" s="25">
        <f t="shared" si="4"/>
        <v>0</v>
      </c>
    </row>
    <row r="43" spans="1:19" x14ac:dyDescent="0.25">
      <c r="A43" s="17" t="s">
        <v>74</v>
      </c>
      <c r="B43" s="18"/>
      <c r="C43" s="17"/>
      <c r="D43" s="19">
        <v>1290000</v>
      </c>
      <c r="E43" s="19">
        <v>809465.59</v>
      </c>
      <c r="F43" s="20"/>
      <c r="G43" s="20"/>
      <c r="H43" s="20"/>
      <c r="I43" s="12"/>
      <c r="J43" s="12"/>
      <c r="K43" s="12"/>
      <c r="L43" s="12"/>
      <c r="M43" s="12"/>
      <c r="N43" s="12"/>
      <c r="O43" s="12"/>
      <c r="P43" s="12"/>
      <c r="Q43" s="12"/>
      <c r="R43" s="24">
        <f t="shared" si="1"/>
        <v>0</v>
      </c>
      <c r="S43" s="25">
        <f t="shared" si="4"/>
        <v>0</v>
      </c>
    </row>
    <row r="44" spans="1:19" s="26" customFormat="1" ht="30" x14ac:dyDescent="0.25">
      <c r="A44" s="21" t="s">
        <v>75</v>
      </c>
      <c r="B44" s="22">
        <v>642</v>
      </c>
      <c r="C44" s="21" t="s">
        <v>76</v>
      </c>
      <c r="D44" s="23">
        <v>30000</v>
      </c>
      <c r="E44" s="23">
        <v>11375</v>
      </c>
      <c r="F44" s="24">
        <v>50000</v>
      </c>
      <c r="G44" s="24">
        <v>50000</v>
      </c>
      <c r="H44" s="24">
        <v>70000</v>
      </c>
      <c r="I44" s="24"/>
      <c r="J44" s="24"/>
      <c r="K44" s="24"/>
      <c r="L44" s="24"/>
      <c r="M44" s="24"/>
      <c r="N44" s="24">
        <v>50000</v>
      </c>
      <c r="O44" s="24"/>
      <c r="P44" s="24"/>
      <c r="Q44" s="24"/>
      <c r="R44" s="24">
        <f t="shared" si="1"/>
        <v>50000</v>
      </c>
      <c r="S44" s="25">
        <f t="shared" si="4"/>
        <v>0</v>
      </c>
    </row>
    <row r="45" spans="1:19" s="26" customFormat="1" x14ac:dyDescent="0.25">
      <c r="A45" s="21" t="s">
        <v>77</v>
      </c>
      <c r="B45" s="22">
        <v>652</v>
      </c>
      <c r="C45" s="21" t="s">
        <v>78</v>
      </c>
      <c r="D45" s="23">
        <v>160000</v>
      </c>
      <c r="E45" s="23">
        <v>72135.149999999994</v>
      </c>
      <c r="F45" s="24">
        <v>120000</v>
      </c>
      <c r="G45" s="24">
        <v>140000</v>
      </c>
      <c r="H45" s="24">
        <v>140000</v>
      </c>
      <c r="I45" s="24"/>
      <c r="J45" s="24"/>
      <c r="K45" s="24">
        <v>120000</v>
      </c>
      <c r="L45" s="24"/>
      <c r="M45" s="24"/>
      <c r="N45" s="24"/>
      <c r="O45" s="24"/>
      <c r="P45" s="24"/>
      <c r="Q45" s="24"/>
      <c r="R45" s="24">
        <f t="shared" si="1"/>
        <v>120000</v>
      </c>
      <c r="S45" s="25">
        <f t="shared" si="4"/>
        <v>0</v>
      </c>
    </row>
    <row r="46" spans="1:19" s="26" customFormat="1" ht="45" x14ac:dyDescent="0.25">
      <c r="A46" s="21" t="s">
        <v>79</v>
      </c>
      <c r="B46" s="22">
        <v>652</v>
      </c>
      <c r="C46" s="21" t="s">
        <v>80</v>
      </c>
      <c r="D46" s="23">
        <v>1100000</v>
      </c>
      <c r="E46" s="23">
        <v>725955.44</v>
      </c>
      <c r="F46" s="24">
        <v>60000</v>
      </c>
      <c r="G46" s="24">
        <v>50000</v>
      </c>
      <c r="H46" s="24">
        <v>40000</v>
      </c>
      <c r="I46" s="24"/>
      <c r="J46" s="24"/>
      <c r="K46" s="24">
        <v>60000</v>
      </c>
      <c r="L46" s="24"/>
      <c r="M46" s="24"/>
      <c r="N46" s="24"/>
      <c r="O46" s="24"/>
      <c r="P46" s="24"/>
      <c r="Q46" s="24"/>
      <c r="R46" s="24">
        <f t="shared" si="1"/>
        <v>60000</v>
      </c>
      <c r="S46" s="25">
        <f t="shared" si="4"/>
        <v>0</v>
      </c>
    </row>
    <row r="47" spans="1:19" hidden="1" x14ac:dyDescent="0.25">
      <c r="A47" s="17" t="s">
        <v>81</v>
      </c>
      <c r="B47" s="18"/>
      <c r="C47" s="17"/>
      <c r="D47" s="19">
        <v>1200000</v>
      </c>
      <c r="E47" s="19">
        <v>0</v>
      </c>
      <c r="F47" s="20"/>
      <c r="G47" s="20"/>
      <c r="H47" s="20"/>
      <c r="I47" s="12"/>
      <c r="J47" s="12"/>
      <c r="K47" s="12"/>
      <c r="L47" s="12"/>
      <c r="M47" s="12"/>
      <c r="N47" s="12"/>
      <c r="O47" s="12"/>
      <c r="P47" s="12"/>
      <c r="Q47" s="12"/>
      <c r="R47" s="24">
        <f t="shared" si="1"/>
        <v>0</v>
      </c>
      <c r="S47" s="25">
        <f t="shared" si="4"/>
        <v>0</v>
      </c>
    </row>
    <row r="48" spans="1:19" s="26" customFormat="1" ht="30" hidden="1" x14ac:dyDescent="0.25">
      <c r="A48" s="21" t="s">
        <v>82</v>
      </c>
      <c r="B48" s="22">
        <v>633</v>
      </c>
      <c r="C48" s="21" t="s">
        <v>83</v>
      </c>
      <c r="D48" s="23">
        <v>100000</v>
      </c>
      <c r="E48" s="23">
        <v>0</v>
      </c>
      <c r="F48" s="24">
        <v>0</v>
      </c>
      <c r="G48" s="24">
        <v>0</v>
      </c>
      <c r="H48" s="24">
        <v>0</v>
      </c>
      <c r="I48" s="24">
        <v>0</v>
      </c>
      <c r="J48" s="24"/>
      <c r="K48" s="24"/>
      <c r="L48" s="24"/>
      <c r="M48" s="24"/>
      <c r="N48" s="24"/>
      <c r="O48" s="24"/>
      <c r="P48" s="24"/>
      <c r="Q48" s="24"/>
      <c r="R48" s="24">
        <f t="shared" si="1"/>
        <v>0</v>
      </c>
      <c r="S48" s="25">
        <f t="shared" si="4"/>
        <v>0</v>
      </c>
    </row>
    <row r="49" spans="1:19" s="26" customFormat="1" hidden="1" x14ac:dyDescent="0.25">
      <c r="A49" s="21" t="s">
        <v>84</v>
      </c>
      <c r="B49" s="22"/>
      <c r="C49" s="21"/>
      <c r="D49" s="23"/>
      <c r="E49" s="23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>
        <f t="shared" si="1"/>
        <v>0</v>
      </c>
      <c r="S49" s="25">
        <f t="shared" si="4"/>
        <v>0</v>
      </c>
    </row>
    <row r="50" spans="1:19" s="26" customFormat="1" hidden="1" x14ac:dyDescent="0.25">
      <c r="A50" s="21" t="s">
        <v>85</v>
      </c>
      <c r="B50" s="22"/>
      <c r="C50" s="21"/>
      <c r="D50" s="23"/>
      <c r="E50" s="23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>
        <f t="shared" si="1"/>
        <v>0</v>
      </c>
      <c r="S50" s="25">
        <f t="shared" si="4"/>
        <v>0</v>
      </c>
    </row>
    <row r="51" spans="1:19" s="26" customFormat="1" hidden="1" x14ac:dyDescent="0.25">
      <c r="A51" s="21"/>
      <c r="B51" s="22"/>
      <c r="C51" s="21"/>
      <c r="D51" s="23"/>
      <c r="E51" s="23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>
        <f t="shared" si="1"/>
        <v>0</v>
      </c>
      <c r="S51" s="25">
        <f t="shared" si="4"/>
        <v>0</v>
      </c>
    </row>
    <row r="52" spans="1:19" ht="23.25" customHeight="1" x14ac:dyDescent="0.25">
      <c r="A52" s="17" t="s">
        <v>86</v>
      </c>
      <c r="B52" s="18"/>
      <c r="C52" s="17"/>
      <c r="D52" s="19">
        <v>10666000</v>
      </c>
      <c r="E52" s="19">
        <v>0</v>
      </c>
      <c r="F52" s="20"/>
      <c r="G52" s="20"/>
      <c r="H52" s="20"/>
      <c r="I52" s="12"/>
      <c r="J52" s="12"/>
      <c r="K52" s="12"/>
      <c r="L52" s="12"/>
      <c r="M52" s="12"/>
      <c r="N52" s="12"/>
      <c r="O52" s="12"/>
      <c r="P52" s="12"/>
      <c r="Q52" s="12"/>
      <c r="R52" s="24">
        <f t="shared" si="1"/>
        <v>0</v>
      </c>
      <c r="S52" s="25">
        <f t="shared" si="4"/>
        <v>0</v>
      </c>
    </row>
    <row r="53" spans="1:19" s="26" customFormat="1" ht="30" x14ac:dyDescent="0.25">
      <c r="A53" s="21" t="s">
        <v>87</v>
      </c>
      <c r="B53" s="22">
        <v>633</v>
      </c>
      <c r="C53" s="21" t="s">
        <v>88</v>
      </c>
      <c r="D53" s="23">
        <v>3600000</v>
      </c>
      <c r="E53" s="23">
        <v>0</v>
      </c>
      <c r="F53" s="24">
        <v>0</v>
      </c>
      <c r="G53" s="24">
        <v>0</v>
      </c>
      <c r="H53" s="24">
        <v>0</v>
      </c>
      <c r="I53" s="24"/>
      <c r="J53" s="24"/>
      <c r="K53" s="24"/>
      <c r="L53" s="24"/>
      <c r="M53" s="24"/>
      <c r="N53" s="24"/>
      <c r="O53" s="24">
        <v>0</v>
      </c>
      <c r="P53" s="24"/>
      <c r="Q53" s="24"/>
      <c r="R53" s="24">
        <f t="shared" si="1"/>
        <v>0</v>
      </c>
      <c r="S53" s="25">
        <f t="shared" si="4"/>
        <v>0</v>
      </c>
    </row>
    <row r="54" spans="1:19" s="26" customFormat="1" ht="30" x14ac:dyDescent="0.25">
      <c r="A54" s="21" t="s">
        <v>89</v>
      </c>
      <c r="B54" s="22">
        <v>633</v>
      </c>
      <c r="C54" s="21" t="s">
        <v>90</v>
      </c>
      <c r="D54" s="23">
        <v>3600000</v>
      </c>
      <c r="E54" s="23">
        <v>0</v>
      </c>
      <c r="F54" s="24">
        <v>300000</v>
      </c>
      <c r="G54" s="24">
        <v>0</v>
      </c>
      <c r="H54" s="24">
        <v>0</v>
      </c>
      <c r="I54" s="24"/>
      <c r="J54" s="24"/>
      <c r="K54" s="24"/>
      <c r="L54" s="24"/>
      <c r="M54" s="24"/>
      <c r="N54" s="24"/>
      <c r="O54" s="24">
        <v>300000</v>
      </c>
      <c r="P54" s="24"/>
      <c r="Q54" s="24"/>
      <c r="R54" s="24">
        <f t="shared" si="1"/>
        <v>300000</v>
      </c>
      <c r="S54" s="25">
        <f t="shared" si="4"/>
        <v>0</v>
      </c>
    </row>
    <row r="55" spans="1:19" s="26" customFormat="1" ht="30" x14ac:dyDescent="0.25">
      <c r="A55" s="21" t="s">
        <v>84</v>
      </c>
      <c r="B55" s="22">
        <v>633</v>
      </c>
      <c r="C55" s="21" t="s">
        <v>91</v>
      </c>
      <c r="D55" s="23">
        <v>0</v>
      </c>
      <c r="E55" s="23">
        <v>0</v>
      </c>
      <c r="F55" s="51">
        <f>3600000*15%</f>
        <v>540000</v>
      </c>
      <c r="G55" s="51">
        <v>540000</v>
      </c>
      <c r="H55" s="24">
        <v>0</v>
      </c>
      <c r="I55" s="24"/>
      <c r="J55" s="24"/>
      <c r="K55" s="24"/>
      <c r="L55" s="24"/>
      <c r="M55" s="24"/>
      <c r="N55" s="24"/>
      <c r="O55" s="24">
        <v>540000</v>
      </c>
      <c r="P55" s="24"/>
      <c r="Q55" s="24"/>
      <c r="R55" s="24">
        <f t="shared" si="1"/>
        <v>540000</v>
      </c>
      <c r="S55" s="25">
        <f t="shared" si="4"/>
        <v>0</v>
      </c>
    </row>
    <row r="56" spans="1:19" s="26" customFormat="1" ht="30" x14ac:dyDescent="0.25">
      <c r="A56" s="21" t="s">
        <v>85</v>
      </c>
      <c r="B56" s="22">
        <v>633</v>
      </c>
      <c r="C56" s="21" t="s">
        <v>99</v>
      </c>
      <c r="D56" s="23"/>
      <c r="E56" s="23"/>
      <c r="F56" s="24">
        <v>384338</v>
      </c>
      <c r="G56" s="24">
        <v>384338</v>
      </c>
      <c r="H56" s="24">
        <v>300000</v>
      </c>
      <c r="I56" s="24"/>
      <c r="J56" s="24"/>
      <c r="K56" s="24"/>
      <c r="L56" s="24"/>
      <c r="M56" s="24"/>
      <c r="N56" s="24"/>
      <c r="O56" s="24">
        <v>384338</v>
      </c>
      <c r="P56" s="24"/>
      <c r="Q56" s="24"/>
      <c r="R56" s="24">
        <f>SUM(I56:Q56)</f>
        <v>384338</v>
      </c>
      <c r="S56" s="25">
        <f t="shared" si="4"/>
        <v>0</v>
      </c>
    </row>
    <row r="57" spans="1:19" s="26" customFormat="1" ht="30" x14ac:dyDescent="0.25">
      <c r="A57" s="21" t="s">
        <v>93</v>
      </c>
      <c r="B57" s="22">
        <v>633</v>
      </c>
      <c r="C57" s="21" t="s">
        <v>198</v>
      </c>
      <c r="D57" s="23"/>
      <c r="E57" s="23"/>
      <c r="F57" s="24"/>
      <c r="G57" s="24">
        <v>0</v>
      </c>
      <c r="H57" s="24">
        <v>800000</v>
      </c>
      <c r="I57" s="24"/>
      <c r="J57" s="24"/>
      <c r="K57" s="24"/>
      <c r="L57" s="24"/>
      <c r="M57" s="24"/>
      <c r="N57" s="24"/>
      <c r="O57" s="24"/>
      <c r="P57" s="24"/>
      <c r="Q57" s="24"/>
      <c r="R57" s="24">
        <f t="shared" si="1"/>
        <v>0</v>
      </c>
      <c r="S57" s="25">
        <f t="shared" si="4"/>
        <v>0</v>
      </c>
    </row>
    <row r="58" spans="1:19" s="26" customFormat="1" ht="30" x14ac:dyDescent="0.25">
      <c r="A58" s="21" t="s">
        <v>94</v>
      </c>
      <c r="B58" s="22">
        <v>633</v>
      </c>
      <c r="C58" s="21" t="s">
        <v>199</v>
      </c>
      <c r="D58" s="23"/>
      <c r="E58" s="23"/>
      <c r="F58" s="24"/>
      <c r="G58" s="24">
        <v>0</v>
      </c>
      <c r="H58" s="24">
        <v>800000</v>
      </c>
      <c r="I58" s="24"/>
      <c r="J58" s="24"/>
      <c r="K58" s="24"/>
      <c r="L58" s="24"/>
      <c r="M58" s="24"/>
      <c r="N58" s="24"/>
      <c r="O58" s="24"/>
      <c r="P58" s="24"/>
      <c r="Q58" s="24"/>
      <c r="R58" s="24">
        <f t="shared" si="1"/>
        <v>0</v>
      </c>
      <c r="S58" s="25">
        <f t="shared" si="4"/>
        <v>0</v>
      </c>
    </row>
    <row r="59" spans="1:19" s="26" customFormat="1" ht="30" x14ac:dyDescent="0.25">
      <c r="A59" s="21" t="s">
        <v>95</v>
      </c>
      <c r="B59" s="22">
        <v>633</v>
      </c>
      <c r="C59" s="21" t="s">
        <v>200</v>
      </c>
      <c r="D59" s="23"/>
      <c r="E59" s="23"/>
      <c r="F59" s="24"/>
      <c r="G59" s="24">
        <v>0</v>
      </c>
      <c r="H59" s="24">
        <v>2500000</v>
      </c>
      <c r="I59" s="24"/>
      <c r="J59" s="24"/>
      <c r="K59" s="24"/>
      <c r="L59" s="24"/>
      <c r="M59" s="24"/>
      <c r="N59" s="24"/>
      <c r="O59" s="24"/>
      <c r="P59" s="24"/>
      <c r="Q59" s="24"/>
      <c r="R59" s="24">
        <f t="shared" si="1"/>
        <v>0</v>
      </c>
      <c r="S59" s="25">
        <f t="shared" si="4"/>
        <v>0</v>
      </c>
    </row>
    <row r="60" spans="1:19" s="26" customFormat="1" hidden="1" x14ac:dyDescent="0.25">
      <c r="A60" s="21" t="s">
        <v>96</v>
      </c>
      <c r="B60" s="22">
        <v>633</v>
      </c>
      <c r="C60" s="21"/>
      <c r="D60" s="23"/>
      <c r="E60" s="23"/>
      <c r="F60" s="24"/>
      <c r="G60" s="24">
        <v>0</v>
      </c>
      <c r="H60" s="24">
        <v>0</v>
      </c>
      <c r="I60" s="24"/>
      <c r="J60" s="24"/>
      <c r="K60" s="24"/>
      <c r="L60" s="24"/>
      <c r="M60" s="24"/>
      <c r="N60" s="24"/>
      <c r="O60" s="24"/>
      <c r="P60" s="24"/>
      <c r="Q60" s="24"/>
      <c r="R60" s="24">
        <f t="shared" si="1"/>
        <v>0</v>
      </c>
      <c r="S60" s="25">
        <f t="shared" si="4"/>
        <v>0</v>
      </c>
    </row>
    <row r="61" spans="1:19" s="26" customFormat="1" ht="21.6" hidden="1" customHeight="1" x14ac:dyDescent="0.25">
      <c r="A61" s="21" t="s">
        <v>97</v>
      </c>
      <c r="B61" s="22">
        <v>633</v>
      </c>
      <c r="C61" s="21"/>
      <c r="D61" s="23"/>
      <c r="E61" s="23"/>
      <c r="F61" s="24"/>
      <c r="G61" s="24">
        <v>0</v>
      </c>
      <c r="H61" s="24">
        <v>0</v>
      </c>
      <c r="I61" s="24"/>
      <c r="J61" s="24"/>
      <c r="K61" s="24"/>
      <c r="L61" s="24"/>
      <c r="M61" s="24"/>
      <c r="N61" s="24"/>
      <c r="O61" s="24"/>
      <c r="P61" s="24"/>
      <c r="Q61" s="24"/>
      <c r="R61" s="24">
        <f t="shared" si="1"/>
        <v>0</v>
      </c>
      <c r="S61" s="25">
        <f t="shared" si="4"/>
        <v>0</v>
      </c>
    </row>
    <row r="62" spans="1:19" s="26" customFormat="1" hidden="1" x14ac:dyDescent="0.25">
      <c r="A62" s="21" t="s">
        <v>98</v>
      </c>
      <c r="B62" s="22">
        <v>633</v>
      </c>
      <c r="C62" s="21"/>
      <c r="D62" s="23"/>
      <c r="E62" s="23"/>
      <c r="F62" s="24"/>
      <c r="G62" s="24">
        <v>0</v>
      </c>
      <c r="H62" s="24">
        <v>0</v>
      </c>
      <c r="I62" s="24"/>
      <c r="J62" s="24"/>
      <c r="K62" s="24"/>
      <c r="L62" s="24"/>
      <c r="M62" s="24"/>
      <c r="N62" s="24"/>
      <c r="O62" s="24"/>
      <c r="P62" s="24"/>
      <c r="Q62" s="24"/>
      <c r="R62" s="24">
        <f t="shared" si="1"/>
        <v>0</v>
      </c>
      <c r="S62" s="25">
        <f t="shared" si="4"/>
        <v>0</v>
      </c>
    </row>
    <row r="63" spans="1:19" s="26" customFormat="1" hidden="1" x14ac:dyDescent="0.25">
      <c r="A63" s="21" t="s">
        <v>93</v>
      </c>
      <c r="B63" s="22"/>
      <c r="S63" s="25">
        <f t="shared" si="4"/>
        <v>0</v>
      </c>
    </row>
    <row r="64" spans="1:19" hidden="1" x14ac:dyDescent="0.25">
      <c r="A64" s="21" t="s">
        <v>100</v>
      </c>
      <c r="B64" s="27"/>
      <c r="C64" s="27"/>
      <c r="D64" s="28"/>
      <c r="E64" s="28"/>
      <c r="F64" s="29"/>
      <c r="G64" s="24">
        <v>0</v>
      </c>
      <c r="H64" s="24">
        <v>0</v>
      </c>
      <c r="I64" s="12"/>
      <c r="J64" s="12"/>
      <c r="K64" s="12"/>
      <c r="L64" s="12"/>
      <c r="M64" s="12"/>
      <c r="N64" s="12"/>
      <c r="O64" s="12"/>
      <c r="P64" s="12"/>
      <c r="Q64" s="12"/>
      <c r="R64" s="24">
        <f t="shared" si="1"/>
        <v>0</v>
      </c>
      <c r="S64" s="25">
        <f t="shared" si="4"/>
        <v>0</v>
      </c>
    </row>
    <row r="65" spans="1:19" s="26" customFormat="1" hidden="1" x14ac:dyDescent="0.25">
      <c r="A65" s="21" t="s">
        <v>101</v>
      </c>
      <c r="B65" s="22"/>
      <c r="C65" s="21"/>
      <c r="D65" s="23"/>
      <c r="E65" s="23"/>
      <c r="F65" s="24"/>
      <c r="G65" s="24">
        <v>0</v>
      </c>
      <c r="H65" s="24">
        <v>0</v>
      </c>
      <c r="I65" s="24"/>
      <c r="J65" s="24"/>
      <c r="K65" s="24"/>
      <c r="L65" s="24"/>
      <c r="M65" s="24"/>
      <c r="N65" s="24"/>
      <c r="O65" s="24"/>
      <c r="P65" s="24"/>
      <c r="Q65" s="24"/>
      <c r="R65" s="24">
        <f t="shared" si="1"/>
        <v>0</v>
      </c>
      <c r="S65" s="25">
        <f t="shared" si="4"/>
        <v>0</v>
      </c>
    </row>
    <row r="66" spans="1:19" s="26" customFormat="1" hidden="1" x14ac:dyDescent="0.25">
      <c r="A66" s="21" t="s">
        <v>102</v>
      </c>
      <c r="B66" s="22"/>
      <c r="C66" s="21"/>
      <c r="D66" s="23"/>
      <c r="E66" s="23"/>
      <c r="F66" s="24"/>
      <c r="G66" s="24">
        <v>0</v>
      </c>
      <c r="H66" s="24">
        <v>0</v>
      </c>
      <c r="I66" s="24"/>
      <c r="J66" s="24"/>
      <c r="K66" s="24"/>
      <c r="L66" s="24"/>
      <c r="M66" s="24"/>
      <c r="N66" s="24"/>
      <c r="O66" s="24"/>
      <c r="P66" s="24"/>
      <c r="Q66" s="24"/>
      <c r="R66" s="24">
        <f t="shared" si="1"/>
        <v>0</v>
      </c>
      <c r="S66" s="25">
        <f t="shared" si="4"/>
        <v>0</v>
      </c>
    </row>
    <row r="67" spans="1:19" s="26" customFormat="1" hidden="1" x14ac:dyDescent="0.25">
      <c r="A67" s="21" t="s">
        <v>103</v>
      </c>
      <c r="B67" s="22"/>
      <c r="C67" s="21"/>
      <c r="D67" s="23">
        <v>100000</v>
      </c>
      <c r="E67" s="23">
        <v>0</v>
      </c>
      <c r="F67" s="24"/>
      <c r="G67" s="24">
        <v>0</v>
      </c>
      <c r="H67" s="24">
        <v>0</v>
      </c>
      <c r="I67" s="24"/>
      <c r="J67" s="24"/>
      <c r="K67" s="24"/>
      <c r="L67" s="24"/>
      <c r="M67" s="24"/>
      <c r="N67" s="24"/>
      <c r="O67" s="24"/>
      <c r="P67" s="24"/>
      <c r="Q67" s="24"/>
      <c r="R67" s="24">
        <f t="shared" si="1"/>
        <v>0</v>
      </c>
      <c r="S67" s="25">
        <f t="shared" si="4"/>
        <v>0</v>
      </c>
    </row>
    <row r="68" spans="1:19" s="26" customFormat="1" hidden="1" x14ac:dyDescent="0.25">
      <c r="A68" s="21" t="s">
        <v>104</v>
      </c>
      <c r="B68" s="22"/>
      <c r="C68" s="21"/>
      <c r="D68" s="23">
        <v>1300000</v>
      </c>
      <c r="E68" s="23">
        <v>762522.81</v>
      </c>
      <c r="F68" s="24"/>
      <c r="G68" s="24">
        <v>0</v>
      </c>
      <c r="H68" s="24">
        <v>0</v>
      </c>
      <c r="I68" s="24"/>
      <c r="J68" s="24"/>
      <c r="K68" s="24"/>
      <c r="L68" s="24"/>
      <c r="M68" s="24"/>
      <c r="N68" s="24"/>
      <c r="O68" s="24"/>
      <c r="P68" s="24"/>
      <c r="Q68" s="24"/>
      <c r="R68" s="24">
        <f t="shared" si="1"/>
        <v>0</v>
      </c>
      <c r="S68" s="25">
        <f t="shared" si="4"/>
        <v>0</v>
      </c>
    </row>
    <row r="69" spans="1:19" s="26" customFormat="1" hidden="1" x14ac:dyDescent="0.25">
      <c r="A69" s="21" t="s">
        <v>105</v>
      </c>
      <c r="B69" s="22"/>
      <c r="C69" s="21"/>
      <c r="D69" s="23">
        <v>535600</v>
      </c>
      <c r="E69" s="23">
        <v>425600</v>
      </c>
      <c r="F69" s="24"/>
      <c r="G69" s="24">
        <v>0</v>
      </c>
      <c r="H69" s="24">
        <v>0</v>
      </c>
      <c r="I69" s="24"/>
      <c r="J69" s="24"/>
      <c r="K69" s="24"/>
      <c r="L69" s="24"/>
      <c r="M69" s="24"/>
      <c r="N69" s="24"/>
      <c r="O69" s="24"/>
      <c r="P69" s="24"/>
      <c r="Q69" s="24"/>
      <c r="R69" s="24">
        <f t="shared" si="1"/>
        <v>0</v>
      </c>
      <c r="S69" s="25">
        <f t="shared" si="4"/>
        <v>0</v>
      </c>
    </row>
    <row r="70" spans="1:19" s="26" customFormat="1" hidden="1" x14ac:dyDescent="0.25">
      <c r="A70" s="21" t="s">
        <v>106</v>
      </c>
      <c r="B70" s="22"/>
      <c r="C70" s="21"/>
      <c r="D70" s="23">
        <v>100000</v>
      </c>
      <c r="E70" s="23">
        <v>0</v>
      </c>
      <c r="F70" s="24"/>
      <c r="G70" s="24">
        <v>0</v>
      </c>
      <c r="H70" s="24">
        <v>0</v>
      </c>
      <c r="I70" s="24"/>
      <c r="J70" s="24"/>
      <c r="K70" s="24"/>
      <c r="L70" s="24"/>
      <c r="M70" s="24"/>
      <c r="N70" s="24"/>
      <c r="O70" s="24"/>
      <c r="P70" s="24"/>
      <c r="Q70" s="24"/>
      <c r="R70" s="24">
        <f t="shared" ref="R70:R100" si="5">SUM(I70:Q70)</f>
        <v>0</v>
      </c>
      <c r="S70" s="25">
        <f t="shared" si="4"/>
        <v>0</v>
      </c>
    </row>
    <row r="71" spans="1:19" s="26" customFormat="1" hidden="1" x14ac:dyDescent="0.25">
      <c r="A71" s="21" t="s">
        <v>107</v>
      </c>
      <c r="B71" s="22"/>
      <c r="C71" s="21"/>
      <c r="D71" s="23">
        <v>367100</v>
      </c>
      <c r="E71" s="23">
        <v>468168.73</v>
      </c>
      <c r="F71" s="24"/>
      <c r="G71" s="24">
        <v>0</v>
      </c>
      <c r="H71" s="24">
        <v>0</v>
      </c>
      <c r="I71" s="24"/>
      <c r="J71" s="24"/>
      <c r="K71" s="24"/>
      <c r="L71" s="24"/>
      <c r="M71" s="24"/>
      <c r="N71" s="24"/>
      <c r="O71" s="24"/>
      <c r="P71" s="24"/>
      <c r="Q71" s="24"/>
      <c r="R71" s="24">
        <f t="shared" si="5"/>
        <v>0</v>
      </c>
      <c r="S71" s="25">
        <f t="shared" si="4"/>
        <v>0</v>
      </c>
    </row>
    <row r="72" spans="1:19" s="26" customFormat="1" hidden="1" x14ac:dyDescent="0.25">
      <c r="A72" s="21" t="s">
        <v>108</v>
      </c>
      <c r="B72" s="22"/>
      <c r="C72" s="21"/>
      <c r="D72" s="23">
        <v>460000</v>
      </c>
      <c r="E72" s="23">
        <v>0</v>
      </c>
      <c r="F72" s="24"/>
      <c r="G72" s="24">
        <v>0</v>
      </c>
      <c r="H72" s="24">
        <v>0</v>
      </c>
      <c r="I72" s="24"/>
      <c r="J72" s="24"/>
      <c r="K72" s="24"/>
      <c r="L72" s="24"/>
      <c r="M72" s="24"/>
      <c r="N72" s="24"/>
      <c r="O72" s="24"/>
      <c r="P72" s="24"/>
      <c r="Q72" s="24"/>
      <c r="R72" s="24">
        <f t="shared" si="5"/>
        <v>0</v>
      </c>
      <c r="S72" s="25">
        <f t="shared" si="4"/>
        <v>0</v>
      </c>
    </row>
    <row r="73" spans="1:19" s="26" customFormat="1" hidden="1" x14ac:dyDescent="0.25">
      <c r="A73" s="21" t="s">
        <v>109</v>
      </c>
      <c r="B73" s="22"/>
      <c r="C73" s="21"/>
      <c r="D73" s="23">
        <v>1600000</v>
      </c>
      <c r="E73" s="23">
        <v>0</v>
      </c>
      <c r="F73" s="24"/>
      <c r="G73" s="24">
        <v>0</v>
      </c>
      <c r="H73" s="24">
        <v>0</v>
      </c>
      <c r="I73" s="24"/>
      <c r="J73" s="24"/>
      <c r="K73" s="24"/>
      <c r="L73" s="24"/>
      <c r="M73" s="24"/>
      <c r="N73" s="24"/>
      <c r="O73" s="24"/>
      <c r="P73" s="24"/>
      <c r="Q73" s="24"/>
      <c r="R73" s="24">
        <f t="shared" si="5"/>
        <v>0</v>
      </c>
      <c r="S73" s="25">
        <f t="shared" ref="S73:S74" si="6">F73-R73</f>
        <v>0</v>
      </c>
    </row>
    <row r="74" spans="1:19" s="26" customFormat="1" hidden="1" x14ac:dyDescent="0.25">
      <c r="A74" s="21" t="s">
        <v>110</v>
      </c>
      <c r="B74" s="22"/>
      <c r="C74" s="21"/>
      <c r="D74" s="23"/>
      <c r="E74" s="23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>
        <f t="shared" si="5"/>
        <v>0</v>
      </c>
      <c r="S74" s="25">
        <f t="shared" si="6"/>
        <v>0</v>
      </c>
    </row>
    <row r="75" spans="1:19" x14ac:dyDescent="0.25">
      <c r="A75" s="17" t="s">
        <v>111</v>
      </c>
      <c r="B75" s="18"/>
      <c r="C75" s="17"/>
      <c r="D75" s="19">
        <v>10089505</v>
      </c>
      <c r="E75" s="19">
        <v>4070573.59</v>
      </c>
      <c r="F75" s="20"/>
      <c r="G75" s="20"/>
      <c r="H75" s="20"/>
      <c r="I75" s="12"/>
      <c r="J75" s="12"/>
      <c r="K75" s="12"/>
      <c r="L75" s="12"/>
      <c r="M75" s="12"/>
      <c r="N75" s="12"/>
      <c r="O75" s="12"/>
      <c r="P75" s="12"/>
      <c r="Q75" s="12"/>
      <c r="R75" s="24">
        <f t="shared" si="5"/>
        <v>0</v>
      </c>
      <c r="S75" s="25">
        <f t="shared" ref="S75:S103" si="7">F75-R75</f>
        <v>0</v>
      </c>
    </row>
    <row r="76" spans="1:19" s="26" customFormat="1" ht="30" x14ac:dyDescent="0.25">
      <c r="A76" s="21" t="s">
        <v>192</v>
      </c>
      <c r="B76" s="22">
        <v>611</v>
      </c>
      <c r="C76" s="21" t="s">
        <v>113</v>
      </c>
      <c r="D76" s="23">
        <v>2588960</v>
      </c>
      <c r="E76" s="23">
        <v>1220583.5900000001</v>
      </c>
      <c r="F76" s="24">
        <v>3600000</v>
      </c>
      <c r="G76" s="24">
        <v>3700000</v>
      </c>
      <c r="H76" s="24">
        <v>3700000</v>
      </c>
      <c r="I76" s="24"/>
      <c r="J76" s="24"/>
      <c r="K76" s="24"/>
      <c r="L76" s="24"/>
      <c r="M76" s="24"/>
      <c r="N76" s="24"/>
      <c r="O76" s="24">
        <v>3600000</v>
      </c>
      <c r="P76" s="24"/>
      <c r="Q76" s="24"/>
      <c r="R76" s="24">
        <f t="shared" si="5"/>
        <v>3600000</v>
      </c>
      <c r="S76" s="25">
        <f t="shared" si="7"/>
        <v>0</v>
      </c>
    </row>
    <row r="77" spans="1:19" s="26" customFormat="1" ht="30" x14ac:dyDescent="0.25">
      <c r="A77" s="21" t="s">
        <v>100</v>
      </c>
      <c r="B77" s="22">
        <v>635</v>
      </c>
      <c r="C77" s="21" t="s">
        <v>115</v>
      </c>
      <c r="D77" s="23">
        <v>6000000</v>
      </c>
      <c r="E77" s="23">
        <v>2849990</v>
      </c>
      <c r="F77" s="24">
        <v>6100000</v>
      </c>
      <c r="G77" s="24">
        <v>6200000</v>
      </c>
      <c r="H77" s="24">
        <v>6200000</v>
      </c>
      <c r="I77" s="24"/>
      <c r="J77" s="24"/>
      <c r="K77" s="24"/>
      <c r="L77" s="24"/>
      <c r="M77" s="24"/>
      <c r="N77" s="24"/>
      <c r="O77" s="24">
        <v>6100000</v>
      </c>
      <c r="P77" s="24"/>
      <c r="Q77" s="24"/>
      <c r="R77" s="24">
        <f t="shared" si="5"/>
        <v>6100000</v>
      </c>
      <c r="S77" s="25">
        <f t="shared" si="7"/>
        <v>0</v>
      </c>
    </row>
    <row r="78" spans="1:19" s="26" customFormat="1" ht="30" x14ac:dyDescent="0.25">
      <c r="A78" s="21" t="s">
        <v>101</v>
      </c>
      <c r="B78" s="22">
        <v>635</v>
      </c>
      <c r="C78" s="21" t="s">
        <v>116</v>
      </c>
      <c r="D78" s="23">
        <v>1500545</v>
      </c>
      <c r="E78" s="23">
        <v>0</v>
      </c>
      <c r="F78" s="24">
        <v>1500000</v>
      </c>
      <c r="G78" s="24">
        <v>1500000</v>
      </c>
      <c r="H78" s="24">
        <v>1500000</v>
      </c>
      <c r="I78" s="24"/>
      <c r="J78" s="24"/>
      <c r="K78" s="24"/>
      <c r="L78" s="24"/>
      <c r="M78" s="24"/>
      <c r="N78" s="24"/>
      <c r="O78" s="24">
        <v>1500000</v>
      </c>
      <c r="P78" s="24"/>
      <c r="Q78" s="24"/>
      <c r="R78" s="24">
        <f t="shared" si="5"/>
        <v>1500000</v>
      </c>
      <c r="S78" s="25">
        <f t="shared" si="7"/>
        <v>0</v>
      </c>
    </row>
    <row r="79" spans="1:19" x14ac:dyDescent="0.25">
      <c r="A79" s="17" t="s">
        <v>117</v>
      </c>
      <c r="B79" s="18"/>
      <c r="C79" s="17"/>
      <c r="D79" s="19">
        <v>7002818</v>
      </c>
      <c r="E79" s="19">
        <v>3352644.41</v>
      </c>
      <c r="F79" s="20"/>
      <c r="G79" s="20"/>
      <c r="H79" s="20"/>
      <c r="I79" s="12"/>
      <c r="J79" s="12"/>
      <c r="K79" s="12"/>
      <c r="L79" s="12"/>
      <c r="M79" s="12"/>
      <c r="N79" s="12"/>
      <c r="O79" s="12"/>
      <c r="P79" s="12"/>
      <c r="Q79" s="12"/>
      <c r="R79" s="24">
        <f t="shared" si="5"/>
        <v>0</v>
      </c>
      <c r="S79" s="25">
        <f t="shared" si="7"/>
        <v>0</v>
      </c>
    </row>
    <row r="80" spans="1:19" s="26" customFormat="1" ht="30" x14ac:dyDescent="0.25">
      <c r="A80" s="21" t="s">
        <v>102</v>
      </c>
      <c r="B80" s="22">
        <v>611</v>
      </c>
      <c r="C80" s="21" t="s">
        <v>119</v>
      </c>
      <c r="D80" s="23">
        <v>1400000</v>
      </c>
      <c r="E80" s="23">
        <v>642412.41</v>
      </c>
      <c r="F80" s="24">
        <v>1570000</v>
      </c>
      <c r="G80" s="24">
        <v>1570000</v>
      </c>
      <c r="H80" s="24">
        <v>1570000</v>
      </c>
      <c r="I80" s="24">
        <v>1570000</v>
      </c>
      <c r="J80" s="24"/>
      <c r="K80" s="24"/>
      <c r="L80" s="24"/>
      <c r="M80" s="24"/>
      <c r="N80" s="24"/>
      <c r="O80" s="24"/>
      <c r="P80" s="24"/>
      <c r="Q80" s="24"/>
      <c r="R80" s="24">
        <f t="shared" si="5"/>
        <v>1570000</v>
      </c>
      <c r="S80" s="25">
        <f t="shared" si="7"/>
        <v>0</v>
      </c>
    </row>
    <row r="81" spans="1:19" s="26" customFormat="1" ht="30" x14ac:dyDescent="0.25">
      <c r="A81" s="21" t="s">
        <v>103</v>
      </c>
      <c r="B81" s="22">
        <v>635</v>
      </c>
      <c r="C81" s="21" t="s">
        <v>120</v>
      </c>
      <c r="D81" s="23">
        <v>5602818</v>
      </c>
      <c r="E81" s="23">
        <v>2710232</v>
      </c>
      <c r="F81" s="24">
        <v>6000000</v>
      </c>
      <c r="G81" s="24">
        <v>6000000</v>
      </c>
      <c r="H81" s="24">
        <v>6000000</v>
      </c>
      <c r="I81" s="24">
        <v>6000000</v>
      </c>
      <c r="J81" s="24"/>
      <c r="K81" s="24"/>
      <c r="L81" s="24"/>
      <c r="M81" s="24"/>
      <c r="N81" s="24"/>
      <c r="O81" s="24"/>
      <c r="P81" s="24"/>
      <c r="Q81" s="24"/>
      <c r="R81" s="24">
        <f t="shared" si="5"/>
        <v>6000000</v>
      </c>
      <c r="S81" s="25">
        <f t="shared" si="7"/>
        <v>0</v>
      </c>
    </row>
    <row r="82" spans="1:19" hidden="1" x14ac:dyDescent="0.25">
      <c r="A82" s="17" t="s">
        <v>121</v>
      </c>
      <c r="B82" s="18"/>
      <c r="C82" s="17"/>
      <c r="D82" s="19">
        <v>266200</v>
      </c>
      <c r="E82" s="19">
        <v>131962.44</v>
      </c>
      <c r="F82" s="20"/>
      <c r="G82" s="20"/>
      <c r="H82" s="20"/>
      <c r="I82" s="12"/>
      <c r="J82" s="12"/>
      <c r="K82" s="12"/>
      <c r="L82" s="12"/>
      <c r="M82" s="12"/>
      <c r="N82" s="12"/>
      <c r="O82" s="12"/>
      <c r="P82" s="12"/>
      <c r="Q82" s="12"/>
      <c r="R82" s="24">
        <f t="shared" si="5"/>
        <v>0</v>
      </c>
      <c r="S82" s="25">
        <f t="shared" si="7"/>
        <v>0</v>
      </c>
    </row>
    <row r="83" spans="1:19" s="26" customFormat="1" hidden="1" x14ac:dyDescent="0.25">
      <c r="A83" s="21"/>
      <c r="B83" s="22"/>
      <c r="C83" s="21"/>
      <c r="D83" s="23"/>
      <c r="E83" s="2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>
        <f t="shared" si="5"/>
        <v>0</v>
      </c>
      <c r="S83" s="25">
        <f t="shared" si="7"/>
        <v>0</v>
      </c>
    </row>
    <row r="84" spans="1:19" x14ac:dyDescent="0.25">
      <c r="A84" s="17" t="s">
        <v>122</v>
      </c>
      <c r="B84" s="18"/>
      <c r="C84" s="17"/>
      <c r="D84" s="19">
        <v>3395000</v>
      </c>
      <c r="E84" s="19">
        <v>1751997.02</v>
      </c>
      <c r="F84" s="20"/>
      <c r="G84" s="20"/>
      <c r="H84" s="20"/>
      <c r="I84" s="12"/>
      <c r="J84" s="12"/>
      <c r="K84" s="12"/>
      <c r="L84" s="12"/>
      <c r="M84" s="12"/>
      <c r="N84" s="12"/>
      <c r="O84" s="12"/>
      <c r="P84" s="12"/>
      <c r="Q84" s="12"/>
      <c r="R84" s="24">
        <f t="shared" si="5"/>
        <v>0</v>
      </c>
      <c r="S84" s="25">
        <f t="shared" si="7"/>
        <v>0</v>
      </c>
    </row>
    <row r="85" spans="1:19" ht="30" x14ac:dyDescent="0.25">
      <c r="A85" s="21" t="s">
        <v>104</v>
      </c>
      <c r="B85" s="22">
        <v>634</v>
      </c>
      <c r="C85" s="21" t="s">
        <v>182</v>
      </c>
      <c r="D85" s="23">
        <v>20000</v>
      </c>
      <c r="E85" s="23">
        <v>0</v>
      </c>
      <c r="F85" s="24"/>
      <c r="G85" s="24">
        <v>250000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>
        <f>SUM(I85:Q85)</f>
        <v>0</v>
      </c>
      <c r="S85" s="25">
        <f t="shared" si="7"/>
        <v>0</v>
      </c>
    </row>
    <row r="86" spans="1:19" ht="30" x14ac:dyDescent="0.25">
      <c r="A86" s="21" t="s">
        <v>106</v>
      </c>
      <c r="B86" s="22">
        <v>634</v>
      </c>
      <c r="C86" s="21" t="s">
        <v>124</v>
      </c>
      <c r="D86" s="28"/>
      <c r="E86" s="28"/>
      <c r="F86" s="12">
        <v>500000</v>
      </c>
      <c r="G86" s="12">
        <v>500000</v>
      </c>
      <c r="H86" s="12"/>
      <c r="I86" s="12"/>
      <c r="J86" s="12"/>
      <c r="K86" s="12">
        <v>500000</v>
      </c>
      <c r="L86" s="12">
        <v>0</v>
      </c>
      <c r="M86" s="12"/>
      <c r="N86" s="12"/>
      <c r="O86" s="12"/>
      <c r="P86" s="12"/>
      <c r="Q86" s="12"/>
      <c r="R86" s="24">
        <f>SUM(I86:Q86)</f>
        <v>500000</v>
      </c>
      <c r="S86" s="25">
        <f t="shared" si="7"/>
        <v>0</v>
      </c>
    </row>
    <row r="87" spans="1:19" s="26" customFormat="1" ht="30" x14ac:dyDescent="0.25">
      <c r="A87" s="21" t="s">
        <v>107</v>
      </c>
      <c r="B87" s="22">
        <v>634</v>
      </c>
      <c r="C87" s="21" t="s">
        <v>125</v>
      </c>
      <c r="D87" s="23">
        <v>3375000</v>
      </c>
      <c r="E87" s="23">
        <v>1751997.02</v>
      </c>
      <c r="F87" s="24">
        <v>3800000</v>
      </c>
      <c r="G87" s="24">
        <v>3900000</v>
      </c>
      <c r="H87" s="24">
        <v>3900000</v>
      </c>
      <c r="I87" s="24"/>
      <c r="J87" s="24"/>
      <c r="K87" s="24"/>
      <c r="L87" s="24">
        <v>3800000</v>
      </c>
      <c r="M87" s="24"/>
      <c r="N87" s="24"/>
      <c r="O87" s="24"/>
      <c r="P87" s="24"/>
      <c r="Q87" s="24"/>
      <c r="R87" s="24">
        <f>SUM(I87:Q87)</f>
        <v>3800000</v>
      </c>
      <c r="S87" s="25">
        <f t="shared" si="7"/>
        <v>0</v>
      </c>
    </row>
    <row r="88" spans="1:19" s="26" customFormat="1" ht="30" x14ac:dyDescent="0.25">
      <c r="A88" s="21" t="s">
        <v>109</v>
      </c>
      <c r="B88" s="22">
        <v>634</v>
      </c>
      <c r="C88" s="21" t="s">
        <v>123</v>
      </c>
      <c r="D88" s="28"/>
      <c r="E88" s="28"/>
      <c r="F88" s="12">
        <v>5918818</v>
      </c>
      <c r="G88" s="12">
        <v>3199362</v>
      </c>
      <c r="H88" s="12"/>
      <c r="I88" s="12"/>
      <c r="J88" s="12"/>
      <c r="K88" s="12">
        <v>5918818</v>
      </c>
      <c r="L88" s="12"/>
      <c r="M88" s="12"/>
      <c r="N88" s="12"/>
      <c r="O88" s="12"/>
      <c r="P88" s="12"/>
      <c r="Q88" s="12"/>
      <c r="R88" s="24">
        <f>SUM(I88:Q88)</f>
        <v>5918818</v>
      </c>
      <c r="S88" s="25">
        <f t="shared" si="7"/>
        <v>0</v>
      </c>
    </row>
    <row r="89" spans="1:19" x14ac:dyDescent="0.25">
      <c r="A89" s="17" t="s">
        <v>183</v>
      </c>
      <c r="B89" s="18"/>
      <c r="C89" s="17"/>
      <c r="D89" s="19">
        <v>28668170</v>
      </c>
      <c r="E89" s="19">
        <v>14491052.390000001</v>
      </c>
      <c r="F89" s="20"/>
      <c r="G89" s="20"/>
      <c r="H89" s="20"/>
      <c r="I89" s="12"/>
      <c r="J89" s="12"/>
      <c r="K89" s="12"/>
      <c r="L89" s="12"/>
      <c r="M89" s="12"/>
      <c r="N89" s="12"/>
      <c r="O89" s="12"/>
      <c r="P89" s="12"/>
      <c r="Q89" s="12"/>
      <c r="R89" s="24">
        <f t="shared" si="5"/>
        <v>0</v>
      </c>
      <c r="S89" s="25">
        <f t="shared" si="7"/>
        <v>0</v>
      </c>
    </row>
    <row r="90" spans="1:19" ht="30" x14ac:dyDescent="0.25">
      <c r="A90" s="30" t="s">
        <v>112</v>
      </c>
      <c r="B90" s="31">
        <v>638</v>
      </c>
      <c r="C90" s="21" t="s">
        <v>126</v>
      </c>
      <c r="D90" s="28"/>
      <c r="E90" s="28"/>
      <c r="F90" s="12">
        <v>1797049</v>
      </c>
      <c r="G90" s="12">
        <v>1797349</v>
      </c>
      <c r="H90" s="12">
        <v>1700000</v>
      </c>
      <c r="I90" s="12"/>
      <c r="J90" s="12"/>
      <c r="K90" s="12"/>
      <c r="L90" s="12"/>
      <c r="M90" s="12"/>
      <c r="N90" s="12"/>
      <c r="O90" s="12">
        <v>1797049</v>
      </c>
      <c r="P90" s="12"/>
      <c r="Q90" s="12"/>
      <c r="R90" s="24">
        <f t="shared" si="5"/>
        <v>1797049</v>
      </c>
      <c r="S90" s="25">
        <f t="shared" si="7"/>
        <v>0</v>
      </c>
    </row>
    <row r="91" spans="1:19" ht="28.9" customHeight="1" x14ac:dyDescent="0.25">
      <c r="A91" s="21" t="s">
        <v>114</v>
      </c>
      <c r="B91" s="31">
        <v>638</v>
      </c>
      <c r="C91" s="21" t="s">
        <v>127</v>
      </c>
      <c r="D91" s="28"/>
      <c r="E91" s="28"/>
      <c r="F91" s="12">
        <v>850000</v>
      </c>
      <c r="G91" s="12">
        <v>745050</v>
      </c>
      <c r="H91" s="12">
        <v>850000</v>
      </c>
      <c r="I91" s="12"/>
      <c r="J91" s="12"/>
      <c r="K91" s="12"/>
      <c r="L91" s="12"/>
      <c r="M91" s="12"/>
      <c r="N91" s="12"/>
      <c r="O91" s="12">
        <v>850000</v>
      </c>
      <c r="P91" s="12"/>
      <c r="Q91" s="12"/>
      <c r="R91" s="24">
        <f t="shared" si="5"/>
        <v>850000</v>
      </c>
      <c r="S91" s="25">
        <f t="shared" si="7"/>
        <v>0</v>
      </c>
    </row>
    <row r="92" spans="1:19" s="26" customFormat="1" ht="30" x14ac:dyDescent="0.25">
      <c r="A92" s="30" t="s">
        <v>118</v>
      </c>
      <c r="B92" s="31">
        <v>638</v>
      </c>
      <c r="C92" s="21" t="s">
        <v>128</v>
      </c>
      <c r="D92" s="23"/>
      <c r="E92" s="23"/>
      <c r="F92" s="51">
        <f>3600000*85%</f>
        <v>3060000</v>
      </c>
      <c r="G92" s="51">
        <v>3060000</v>
      </c>
      <c r="H92" s="51"/>
      <c r="I92" s="24"/>
      <c r="J92" s="24"/>
      <c r="K92" s="24"/>
      <c r="L92" s="24"/>
      <c r="M92" s="24"/>
      <c r="N92" s="24"/>
      <c r="O92" s="24">
        <v>3060000</v>
      </c>
      <c r="P92" s="24"/>
      <c r="Q92" s="24"/>
      <c r="R92" s="24">
        <f t="shared" si="5"/>
        <v>3060000</v>
      </c>
      <c r="S92" s="25">
        <f t="shared" si="7"/>
        <v>0</v>
      </c>
    </row>
    <row r="93" spans="1:19" s="26" customFormat="1" hidden="1" x14ac:dyDescent="0.25">
      <c r="A93" s="30" t="s">
        <v>129</v>
      </c>
      <c r="B93" s="31">
        <v>638</v>
      </c>
      <c r="C93" s="21"/>
      <c r="D93" s="23"/>
      <c r="E93" s="23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4">
        <f t="shared" si="5"/>
        <v>0</v>
      </c>
      <c r="S93" s="25">
        <f t="shared" si="7"/>
        <v>0</v>
      </c>
    </row>
    <row r="94" spans="1:19" s="26" customFormat="1" hidden="1" x14ac:dyDescent="0.25">
      <c r="A94" s="30" t="s">
        <v>130</v>
      </c>
      <c r="B94" s="31">
        <v>638</v>
      </c>
      <c r="C94" s="21"/>
      <c r="D94" s="23"/>
      <c r="E94" s="23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>
        <f t="shared" si="5"/>
        <v>0</v>
      </c>
      <c r="S94" s="25">
        <f t="shared" si="7"/>
        <v>0</v>
      </c>
    </row>
    <row r="95" spans="1:19" s="26" customFormat="1" hidden="1" x14ac:dyDescent="0.25">
      <c r="A95" s="30" t="s">
        <v>131</v>
      </c>
      <c r="B95" s="31">
        <v>638</v>
      </c>
      <c r="C95" s="21"/>
      <c r="D95" s="23"/>
      <c r="E95" s="23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>
        <f t="shared" si="5"/>
        <v>0</v>
      </c>
      <c r="S95" s="25">
        <f t="shared" si="7"/>
        <v>0</v>
      </c>
    </row>
    <row r="96" spans="1:19" s="26" customFormat="1" ht="30" x14ac:dyDescent="0.25">
      <c r="A96" s="30" t="s">
        <v>132</v>
      </c>
      <c r="B96" s="31">
        <v>638</v>
      </c>
      <c r="C96" s="21" t="s">
        <v>92</v>
      </c>
      <c r="D96" s="23"/>
      <c r="E96" s="23"/>
      <c r="F96" s="59">
        <v>689250</v>
      </c>
      <c r="G96" s="59">
        <v>646750</v>
      </c>
      <c r="H96" s="59">
        <v>651750</v>
      </c>
      <c r="I96" s="24"/>
      <c r="J96" s="24"/>
      <c r="K96" s="24"/>
      <c r="L96" s="24"/>
      <c r="M96" s="24"/>
      <c r="N96" s="24"/>
      <c r="O96" s="24"/>
      <c r="P96" s="24">
        <v>0</v>
      </c>
      <c r="Q96" s="24">
        <v>689250</v>
      </c>
      <c r="R96" s="24">
        <f t="shared" si="5"/>
        <v>689250</v>
      </c>
      <c r="S96" s="25">
        <f t="shared" si="7"/>
        <v>0</v>
      </c>
    </row>
    <row r="97" spans="1:19" s="26" customFormat="1" x14ac:dyDescent="0.25">
      <c r="A97" s="30" t="s">
        <v>133</v>
      </c>
      <c r="B97" s="31">
        <v>638</v>
      </c>
      <c r="C97" s="21" t="s">
        <v>134</v>
      </c>
      <c r="D97" s="23"/>
      <c r="E97" s="23"/>
      <c r="F97" s="32">
        <v>17240509</v>
      </c>
      <c r="G97" s="32">
        <v>0</v>
      </c>
      <c r="H97" s="33"/>
      <c r="I97" s="24"/>
      <c r="J97" s="24"/>
      <c r="K97" s="24"/>
      <c r="L97" s="24"/>
      <c r="M97" s="24"/>
      <c r="N97" s="24"/>
      <c r="O97" s="24">
        <v>17240509</v>
      </c>
      <c r="P97" s="24"/>
      <c r="Q97" s="24"/>
      <c r="R97" s="24">
        <f t="shared" si="5"/>
        <v>17240509</v>
      </c>
      <c r="S97" s="25">
        <f t="shared" si="7"/>
        <v>0</v>
      </c>
    </row>
    <row r="98" spans="1:19" s="26" customFormat="1" hidden="1" x14ac:dyDescent="0.25">
      <c r="A98" s="30" t="s">
        <v>135</v>
      </c>
      <c r="B98" s="22">
        <v>633</v>
      </c>
      <c r="C98" s="21"/>
      <c r="D98" s="23"/>
      <c r="E98" s="23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>
        <f t="shared" si="5"/>
        <v>0</v>
      </c>
      <c r="S98" s="25">
        <f t="shared" si="7"/>
        <v>0</v>
      </c>
    </row>
    <row r="99" spans="1:19" s="26" customFormat="1" hidden="1" x14ac:dyDescent="0.25">
      <c r="A99" s="30" t="s">
        <v>136</v>
      </c>
      <c r="B99" s="22">
        <v>633</v>
      </c>
      <c r="C99" s="21"/>
      <c r="D99" s="23"/>
      <c r="E99" s="23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>
        <f t="shared" si="5"/>
        <v>0</v>
      </c>
      <c r="S99" s="25">
        <f t="shared" si="7"/>
        <v>0</v>
      </c>
    </row>
    <row r="100" spans="1:19" s="26" customFormat="1" ht="17.25" hidden="1" customHeight="1" x14ac:dyDescent="0.25">
      <c r="A100" s="30" t="s">
        <v>137</v>
      </c>
      <c r="B100" s="22">
        <v>633</v>
      </c>
      <c r="C100" s="21"/>
      <c r="D100" s="23"/>
      <c r="E100" s="23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>
        <f t="shared" si="5"/>
        <v>0</v>
      </c>
      <c r="S100" s="25">
        <f t="shared" si="7"/>
        <v>0</v>
      </c>
    </row>
    <row r="101" spans="1:19" x14ac:dyDescent="0.25">
      <c r="A101" s="17" t="s">
        <v>138</v>
      </c>
      <c r="B101" s="18"/>
      <c r="C101" s="17"/>
      <c r="D101" s="19">
        <v>80155</v>
      </c>
      <c r="E101" s="19">
        <v>0</v>
      </c>
      <c r="F101" s="20"/>
      <c r="G101" s="20"/>
      <c r="H101" s="20"/>
      <c r="I101" s="12"/>
      <c r="J101" s="12"/>
      <c r="K101" s="12"/>
      <c r="L101" s="12"/>
      <c r="M101" s="12"/>
      <c r="N101" s="12"/>
      <c r="O101" s="12"/>
      <c r="P101" s="12"/>
      <c r="Q101" s="12"/>
      <c r="R101" s="24">
        <f t="shared" ref="R101:R132" si="8">SUM(I101:Q101)</f>
        <v>0</v>
      </c>
      <c r="S101" s="25">
        <f t="shared" si="7"/>
        <v>0</v>
      </c>
    </row>
    <row r="102" spans="1:19" s="26" customFormat="1" ht="43.5" customHeight="1" x14ac:dyDescent="0.25">
      <c r="A102" s="34" t="s">
        <v>130</v>
      </c>
      <c r="B102" s="35">
        <v>632</v>
      </c>
      <c r="C102" s="21" t="s">
        <v>139</v>
      </c>
      <c r="D102" s="23">
        <v>80155</v>
      </c>
      <c r="E102" s="23">
        <v>0</v>
      </c>
      <c r="F102" s="51">
        <f>35000*7.5</f>
        <v>262500</v>
      </c>
      <c r="G102" s="51">
        <v>0</v>
      </c>
      <c r="H102" s="24"/>
      <c r="I102" s="24"/>
      <c r="J102" s="24"/>
      <c r="K102" s="24"/>
      <c r="L102" s="24"/>
      <c r="M102" s="24"/>
      <c r="N102" s="24"/>
      <c r="O102" s="24"/>
      <c r="P102" s="24">
        <v>262500</v>
      </c>
      <c r="Q102" s="24"/>
      <c r="R102" s="24">
        <f t="shared" si="8"/>
        <v>262500</v>
      </c>
      <c r="S102" s="25">
        <f t="shared" si="7"/>
        <v>0</v>
      </c>
    </row>
    <row r="103" spans="1:19" s="26" customFormat="1" ht="31.5" customHeight="1" x14ac:dyDescent="0.25">
      <c r="A103" s="21" t="s">
        <v>131</v>
      </c>
      <c r="B103" s="22">
        <v>632</v>
      </c>
      <c r="C103" s="21" t="s">
        <v>180</v>
      </c>
      <c r="D103" s="23"/>
      <c r="E103" s="23"/>
      <c r="F103" s="51">
        <f>18000*7.5</f>
        <v>135000</v>
      </c>
      <c r="G103" s="51"/>
      <c r="H103" s="24"/>
      <c r="I103" s="24"/>
      <c r="J103" s="24"/>
      <c r="K103" s="24"/>
      <c r="L103" s="24"/>
      <c r="M103" s="24"/>
      <c r="N103" s="24"/>
      <c r="O103" s="24"/>
      <c r="P103" s="24">
        <v>135000</v>
      </c>
      <c r="Q103" s="24"/>
      <c r="R103" s="24">
        <f t="shared" si="8"/>
        <v>135000</v>
      </c>
      <c r="S103" s="25">
        <f t="shared" si="7"/>
        <v>0</v>
      </c>
    </row>
    <row r="104" spans="1:19" s="26" customFormat="1" ht="24.6" customHeight="1" x14ac:dyDescent="0.25">
      <c r="A104" s="21"/>
      <c r="B104" s="22"/>
      <c r="C104" s="21"/>
      <c r="D104" s="23"/>
      <c r="E104" s="23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>
        <f t="shared" si="8"/>
        <v>0</v>
      </c>
      <c r="S104" s="25">
        <f t="shared" ref="S104:S136" si="9">F104-R104</f>
        <v>0</v>
      </c>
    </row>
    <row r="105" spans="1:19" x14ac:dyDescent="0.25">
      <c r="A105" s="17" t="s">
        <v>142</v>
      </c>
      <c r="B105" s="18"/>
      <c r="C105" s="36"/>
      <c r="D105" s="19">
        <v>2400000</v>
      </c>
      <c r="E105" s="19">
        <v>0</v>
      </c>
      <c r="F105" s="20"/>
      <c r="G105" s="20"/>
      <c r="H105" s="20"/>
      <c r="I105" s="12"/>
      <c r="J105" s="12"/>
      <c r="K105" s="12"/>
      <c r="L105" s="12"/>
      <c r="M105" s="12"/>
      <c r="N105" s="12"/>
      <c r="O105" s="12"/>
      <c r="P105" s="12"/>
      <c r="Q105" s="12"/>
      <c r="R105" s="24">
        <f t="shared" si="8"/>
        <v>0</v>
      </c>
      <c r="S105" s="25">
        <f t="shared" si="9"/>
        <v>0</v>
      </c>
    </row>
    <row r="106" spans="1:19" s="26" customFormat="1" x14ac:dyDescent="0.25">
      <c r="A106" s="21" t="s">
        <v>136</v>
      </c>
      <c r="B106" s="22">
        <v>663</v>
      </c>
      <c r="C106" s="34" t="s">
        <v>143</v>
      </c>
      <c r="D106" s="23"/>
      <c r="E106" s="23"/>
      <c r="F106" s="24">
        <v>350000</v>
      </c>
      <c r="G106" s="24">
        <v>400000</v>
      </c>
      <c r="H106" s="24">
        <v>400000</v>
      </c>
      <c r="I106" s="24">
        <v>350000</v>
      </c>
      <c r="J106" s="24"/>
      <c r="K106" s="24"/>
      <c r="L106" s="24"/>
      <c r="M106" s="24"/>
      <c r="N106" s="24"/>
      <c r="O106" s="24"/>
      <c r="P106" s="24"/>
      <c r="Q106" s="24"/>
      <c r="R106" s="24">
        <f t="shared" si="8"/>
        <v>350000</v>
      </c>
      <c r="S106" s="25">
        <f t="shared" si="9"/>
        <v>0</v>
      </c>
    </row>
    <row r="107" spans="1:19" s="26" customFormat="1" hidden="1" x14ac:dyDescent="0.25">
      <c r="A107" s="21"/>
      <c r="B107" s="22">
        <v>663</v>
      </c>
      <c r="C107" s="34"/>
      <c r="D107" s="23"/>
      <c r="E107" s="23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>
        <f t="shared" si="8"/>
        <v>0</v>
      </c>
      <c r="S107" s="25">
        <f t="shared" si="9"/>
        <v>0</v>
      </c>
    </row>
    <row r="108" spans="1:19" s="26" customFormat="1" hidden="1" x14ac:dyDescent="0.25">
      <c r="A108" s="21"/>
      <c r="B108" s="22"/>
      <c r="C108" s="34"/>
      <c r="D108" s="23">
        <v>30000</v>
      </c>
      <c r="E108" s="23">
        <v>0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>
        <f t="shared" si="8"/>
        <v>0</v>
      </c>
      <c r="S108" s="25">
        <f t="shared" si="9"/>
        <v>0</v>
      </c>
    </row>
    <row r="109" spans="1:19" s="26" customFormat="1" hidden="1" x14ac:dyDescent="0.25">
      <c r="A109" s="21"/>
      <c r="B109" s="22"/>
      <c r="C109" s="34"/>
      <c r="D109" s="23">
        <v>0</v>
      </c>
      <c r="E109" s="23">
        <v>0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>
        <f t="shared" si="8"/>
        <v>0</v>
      </c>
      <c r="S109" s="25">
        <f t="shared" si="9"/>
        <v>0</v>
      </c>
    </row>
    <row r="110" spans="1:19" x14ac:dyDescent="0.25">
      <c r="A110" s="17" t="s">
        <v>144</v>
      </c>
      <c r="B110" s="18"/>
      <c r="C110" s="17"/>
      <c r="D110" s="19">
        <v>412160</v>
      </c>
      <c r="E110" s="19">
        <v>25326.51</v>
      </c>
      <c r="F110" s="20"/>
      <c r="G110" s="20"/>
      <c r="H110" s="20"/>
      <c r="I110" s="12"/>
      <c r="J110" s="12"/>
      <c r="K110" s="12"/>
      <c r="L110" s="12"/>
      <c r="M110" s="12"/>
      <c r="N110" s="12"/>
      <c r="O110" s="12"/>
      <c r="P110" s="12"/>
      <c r="Q110" s="12"/>
      <c r="R110" s="24">
        <f t="shared" si="8"/>
        <v>0</v>
      </c>
      <c r="S110" s="25">
        <f t="shared" si="9"/>
        <v>0</v>
      </c>
    </row>
    <row r="111" spans="1:19" s="26" customFormat="1" ht="30" x14ac:dyDescent="0.25">
      <c r="A111" s="21" t="s">
        <v>193</v>
      </c>
      <c r="B111" s="22">
        <v>711</v>
      </c>
      <c r="C111" s="21" t="s">
        <v>146</v>
      </c>
      <c r="D111" s="23">
        <v>412160</v>
      </c>
      <c r="E111" s="23">
        <v>25326.51</v>
      </c>
      <c r="F111" s="24">
        <v>200000</v>
      </c>
      <c r="G111" s="24">
        <v>100000</v>
      </c>
      <c r="H111" s="24">
        <v>200000</v>
      </c>
      <c r="I111" s="24"/>
      <c r="J111" s="24"/>
      <c r="K111" s="24"/>
      <c r="L111" s="24"/>
      <c r="M111" s="24">
        <v>200000</v>
      </c>
      <c r="N111" s="24"/>
      <c r="O111" s="24"/>
      <c r="P111" s="24"/>
      <c r="Q111" s="24"/>
      <c r="R111" s="24">
        <f t="shared" si="8"/>
        <v>200000</v>
      </c>
      <c r="S111" s="25">
        <f t="shared" si="9"/>
        <v>0</v>
      </c>
    </row>
    <row r="112" spans="1:19" s="26" customFormat="1" ht="30" x14ac:dyDescent="0.25">
      <c r="A112" s="21" t="s">
        <v>135</v>
      </c>
      <c r="B112" s="22">
        <v>711</v>
      </c>
      <c r="C112" s="21" t="s">
        <v>147</v>
      </c>
      <c r="D112" s="23"/>
      <c r="E112" s="23"/>
      <c r="F112" s="24">
        <v>700000</v>
      </c>
      <c r="G112" s="24">
        <v>0</v>
      </c>
      <c r="H112" s="24"/>
      <c r="I112" s="24"/>
      <c r="J112" s="24"/>
      <c r="K112" s="24">
        <v>0</v>
      </c>
      <c r="L112" s="24"/>
      <c r="M112" s="24">
        <v>700000</v>
      </c>
      <c r="N112" s="24"/>
      <c r="O112" s="24"/>
      <c r="P112" s="24"/>
      <c r="Q112" s="24"/>
      <c r="R112" s="24">
        <f t="shared" si="8"/>
        <v>700000</v>
      </c>
      <c r="S112" s="25">
        <f t="shared" si="9"/>
        <v>0</v>
      </c>
    </row>
    <row r="113" spans="1:19" x14ac:dyDescent="0.25">
      <c r="A113" s="17" t="s">
        <v>148</v>
      </c>
      <c r="B113" s="18"/>
      <c r="C113" s="17"/>
      <c r="D113" s="19">
        <v>2820000</v>
      </c>
      <c r="E113" s="19">
        <v>1224217.53</v>
      </c>
      <c r="F113" s="20"/>
      <c r="G113" s="20"/>
      <c r="H113" s="20"/>
      <c r="I113" s="12"/>
      <c r="J113" s="12"/>
      <c r="K113" s="12"/>
      <c r="L113" s="12"/>
      <c r="M113" s="12"/>
      <c r="N113" s="12"/>
      <c r="O113" s="12"/>
      <c r="P113" s="12"/>
      <c r="Q113" s="12"/>
      <c r="R113" s="24">
        <f t="shared" si="8"/>
        <v>0</v>
      </c>
      <c r="S113" s="25">
        <f t="shared" si="9"/>
        <v>0</v>
      </c>
    </row>
    <row r="114" spans="1:19" s="26" customFormat="1" ht="30" x14ac:dyDescent="0.25">
      <c r="A114" s="21" t="s">
        <v>149</v>
      </c>
      <c r="B114" s="22">
        <v>721</v>
      </c>
      <c r="C114" s="21" t="s">
        <v>150</v>
      </c>
      <c r="D114" s="23">
        <v>1600000</v>
      </c>
      <c r="E114" s="23">
        <v>714755.76</v>
      </c>
      <c r="F114" s="24">
        <v>1085000</v>
      </c>
      <c r="G114" s="24">
        <v>1090000</v>
      </c>
      <c r="H114" s="24">
        <v>900000</v>
      </c>
      <c r="I114" s="24"/>
      <c r="J114" s="24">
        <v>150000</v>
      </c>
      <c r="K114" s="24"/>
      <c r="L114" s="24">
        <v>935000</v>
      </c>
      <c r="M114" s="24"/>
      <c r="N114" s="24"/>
      <c r="O114" s="24"/>
      <c r="P114" s="24"/>
      <c r="Q114" s="24"/>
      <c r="R114" s="24">
        <f t="shared" si="8"/>
        <v>1085000</v>
      </c>
      <c r="S114" s="25">
        <f t="shared" si="9"/>
        <v>0</v>
      </c>
    </row>
    <row r="115" spans="1:19" s="26" customFormat="1" ht="30" x14ac:dyDescent="0.25">
      <c r="A115" s="21" t="s">
        <v>140</v>
      </c>
      <c r="B115" s="22">
        <v>721</v>
      </c>
      <c r="C115" s="21" t="s">
        <v>151</v>
      </c>
      <c r="D115" s="23">
        <v>1200000</v>
      </c>
      <c r="E115" s="23">
        <v>508977.32</v>
      </c>
      <c r="F115" s="24">
        <v>1000000</v>
      </c>
      <c r="G115" s="24">
        <v>1000000</v>
      </c>
      <c r="H115" s="24">
        <v>1000000</v>
      </c>
      <c r="I115" s="24"/>
      <c r="J115" s="24"/>
      <c r="K115" s="24"/>
      <c r="L115" s="24">
        <v>500000</v>
      </c>
      <c r="M115" s="24">
        <v>500000</v>
      </c>
      <c r="N115" s="24"/>
      <c r="O115" s="24"/>
      <c r="P115" s="24"/>
      <c r="Q115" s="24"/>
      <c r="R115" s="24">
        <f t="shared" si="8"/>
        <v>1000000</v>
      </c>
      <c r="S115" s="25">
        <f t="shared" si="9"/>
        <v>0</v>
      </c>
    </row>
    <row r="116" spans="1:19" x14ac:dyDescent="0.25">
      <c r="A116" s="17" t="s">
        <v>152</v>
      </c>
      <c r="B116" s="18"/>
      <c r="C116" s="17"/>
      <c r="D116" s="19">
        <v>2000000</v>
      </c>
      <c r="E116" s="19">
        <v>2082233.12</v>
      </c>
      <c r="F116" s="20"/>
      <c r="G116" s="20"/>
      <c r="H116" s="20"/>
      <c r="I116" s="12"/>
      <c r="J116" s="12"/>
      <c r="K116" s="12"/>
      <c r="L116" s="12"/>
      <c r="M116" s="12"/>
      <c r="N116" s="12"/>
      <c r="O116" s="12"/>
      <c r="P116" s="12"/>
      <c r="Q116" s="12"/>
      <c r="R116" s="24">
        <f t="shared" si="8"/>
        <v>0</v>
      </c>
      <c r="S116" s="25">
        <f t="shared" si="9"/>
        <v>0</v>
      </c>
    </row>
    <row r="117" spans="1:19" s="26" customFormat="1" ht="30" x14ac:dyDescent="0.25">
      <c r="A117" s="21" t="s">
        <v>141</v>
      </c>
      <c r="B117" s="22">
        <v>721</v>
      </c>
      <c r="C117" s="21" t="s">
        <v>153</v>
      </c>
      <c r="D117" s="23">
        <v>2000000</v>
      </c>
      <c r="E117" s="23">
        <v>2082233.12</v>
      </c>
      <c r="F117" s="24">
        <v>50000</v>
      </c>
      <c r="G117" s="24">
        <v>50000</v>
      </c>
      <c r="H117" s="24">
        <v>50000</v>
      </c>
      <c r="I117" s="24"/>
      <c r="J117" s="24"/>
      <c r="K117" s="24"/>
      <c r="L117" s="24"/>
      <c r="M117" s="24">
        <v>50000</v>
      </c>
      <c r="N117" s="24"/>
      <c r="O117" s="24"/>
      <c r="P117" s="24"/>
      <c r="Q117" s="24"/>
      <c r="R117" s="24">
        <f t="shared" si="8"/>
        <v>50000</v>
      </c>
      <c r="S117" s="25">
        <f t="shared" si="9"/>
        <v>0</v>
      </c>
    </row>
    <row r="118" spans="1:19" x14ac:dyDescent="0.25">
      <c r="A118" s="17" t="s">
        <v>154</v>
      </c>
      <c r="B118" s="18"/>
      <c r="C118" s="17"/>
      <c r="D118" s="19">
        <v>90000</v>
      </c>
      <c r="E118" s="19">
        <v>61394.05</v>
      </c>
      <c r="F118" s="20"/>
      <c r="G118" s="20"/>
      <c r="H118" s="20"/>
      <c r="I118" s="12"/>
      <c r="J118" s="12"/>
      <c r="K118" s="12"/>
      <c r="L118" s="12"/>
      <c r="M118" s="12"/>
      <c r="N118" s="12"/>
      <c r="O118" s="12"/>
      <c r="P118" s="12"/>
      <c r="Q118" s="12"/>
      <c r="R118" s="24">
        <f t="shared" si="8"/>
        <v>0</v>
      </c>
      <c r="S118" s="25">
        <f t="shared" si="9"/>
        <v>0</v>
      </c>
    </row>
    <row r="119" spans="1:19" s="26" customFormat="1" ht="30" x14ac:dyDescent="0.25">
      <c r="A119" s="21" t="s">
        <v>155</v>
      </c>
      <c r="B119" s="22">
        <v>711</v>
      </c>
      <c r="C119" s="21" t="s">
        <v>156</v>
      </c>
      <c r="D119" s="23">
        <v>90000</v>
      </c>
      <c r="E119" s="23">
        <v>61394.05</v>
      </c>
      <c r="F119" s="24">
        <v>80000</v>
      </c>
      <c r="G119" s="24">
        <v>80000</v>
      </c>
      <c r="H119" s="24">
        <v>75000</v>
      </c>
      <c r="I119" s="24"/>
      <c r="J119" s="24"/>
      <c r="K119" s="24"/>
      <c r="L119" s="24"/>
      <c r="M119" s="24"/>
      <c r="N119" s="24">
        <v>80000</v>
      </c>
      <c r="O119" s="24"/>
      <c r="P119" s="24"/>
      <c r="Q119" s="24"/>
      <c r="R119" s="24">
        <f t="shared" si="8"/>
        <v>80000</v>
      </c>
      <c r="S119" s="25">
        <f t="shared" si="9"/>
        <v>0</v>
      </c>
    </row>
    <row r="120" spans="1:19" x14ac:dyDescent="0.25">
      <c r="A120" s="17" t="s">
        <v>157</v>
      </c>
      <c r="B120" s="18"/>
      <c r="C120" s="17"/>
      <c r="D120" s="19">
        <v>2201500</v>
      </c>
      <c r="E120" s="19">
        <v>140000</v>
      </c>
      <c r="F120" s="20"/>
      <c r="G120" s="20"/>
      <c r="H120" s="20"/>
      <c r="I120" s="12"/>
      <c r="J120" s="12"/>
      <c r="K120" s="12"/>
      <c r="L120" s="12"/>
      <c r="M120" s="12"/>
      <c r="N120" s="12"/>
      <c r="O120" s="12"/>
      <c r="P120" s="12"/>
      <c r="Q120" s="12"/>
      <c r="R120" s="24">
        <f t="shared" si="8"/>
        <v>0</v>
      </c>
      <c r="S120" s="25">
        <f t="shared" si="9"/>
        <v>0</v>
      </c>
    </row>
    <row r="121" spans="1:19" ht="30" x14ac:dyDescent="0.25">
      <c r="A121" s="21" t="s">
        <v>145</v>
      </c>
      <c r="B121" s="22">
        <v>844</v>
      </c>
      <c r="C121" s="21" t="s">
        <v>158</v>
      </c>
      <c r="D121" s="23">
        <v>2201500</v>
      </c>
      <c r="E121" s="23">
        <v>140000</v>
      </c>
      <c r="F121" s="24">
        <v>16413183</v>
      </c>
      <c r="G121" s="51">
        <v>4132638</v>
      </c>
      <c r="H121" s="24"/>
      <c r="I121" s="12"/>
      <c r="J121" s="12"/>
      <c r="K121" s="12">
        <v>16413183</v>
      </c>
      <c r="L121" s="12"/>
      <c r="M121" s="12"/>
      <c r="N121" s="12"/>
      <c r="O121" s="12"/>
      <c r="P121" s="12"/>
      <c r="Q121" s="12"/>
      <c r="R121" s="24">
        <f t="shared" si="8"/>
        <v>16413183</v>
      </c>
      <c r="S121" s="25">
        <f t="shared" si="9"/>
        <v>0</v>
      </c>
    </row>
    <row r="122" spans="1:19" ht="30" x14ac:dyDescent="0.25">
      <c r="A122" s="21" t="s">
        <v>159</v>
      </c>
      <c r="B122" s="22">
        <v>844</v>
      </c>
      <c r="C122" s="21" t="s">
        <v>160</v>
      </c>
      <c r="D122" s="23"/>
      <c r="E122" s="23"/>
      <c r="F122" s="24">
        <v>3701054</v>
      </c>
      <c r="G122" s="24"/>
      <c r="H122" s="24">
        <v>0</v>
      </c>
      <c r="I122" s="12"/>
      <c r="J122" s="12"/>
      <c r="K122" s="12"/>
      <c r="L122" s="12"/>
      <c r="M122" s="12"/>
      <c r="N122" s="12"/>
      <c r="O122" s="12">
        <v>3701054</v>
      </c>
      <c r="P122" s="12"/>
      <c r="Q122" s="12"/>
      <c r="R122" s="24">
        <f t="shared" si="8"/>
        <v>3701054</v>
      </c>
      <c r="S122" s="25">
        <f t="shared" si="9"/>
        <v>0</v>
      </c>
    </row>
    <row r="123" spans="1:19" s="26" customFormat="1" hidden="1" x14ac:dyDescent="0.25">
      <c r="A123" s="21" t="s">
        <v>161</v>
      </c>
      <c r="B123" s="22">
        <v>844</v>
      </c>
      <c r="C123" s="21"/>
      <c r="D123" s="23"/>
      <c r="E123" s="23"/>
      <c r="F123" s="24"/>
      <c r="G123" s="24">
        <v>0</v>
      </c>
      <c r="H123" s="24">
        <v>0</v>
      </c>
      <c r="I123" s="24"/>
      <c r="J123" s="24"/>
      <c r="K123" s="24"/>
      <c r="L123" s="24"/>
      <c r="M123" s="24"/>
      <c r="N123" s="24"/>
      <c r="O123" s="24"/>
      <c r="P123" s="24"/>
      <c r="Q123" s="24"/>
      <c r="R123" s="24">
        <f t="shared" si="8"/>
        <v>0</v>
      </c>
      <c r="S123" s="25">
        <f t="shared" si="9"/>
        <v>0</v>
      </c>
    </row>
    <row r="124" spans="1:19" hidden="1" x14ac:dyDescent="0.25">
      <c r="A124" s="21" t="s">
        <v>162</v>
      </c>
      <c r="B124" s="22">
        <v>844</v>
      </c>
      <c r="C124" s="21"/>
      <c r="D124" s="19"/>
      <c r="E124" s="19"/>
      <c r="F124" s="24"/>
      <c r="G124" s="24">
        <v>0</v>
      </c>
      <c r="H124" s="24">
        <v>0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24">
        <f t="shared" si="8"/>
        <v>0</v>
      </c>
      <c r="S124" s="25">
        <f t="shared" si="9"/>
        <v>0</v>
      </c>
    </row>
    <row r="125" spans="1:19" s="26" customFormat="1" ht="13.9" hidden="1" customHeight="1" x14ac:dyDescent="0.25">
      <c r="A125" s="21" t="s">
        <v>163</v>
      </c>
      <c r="B125" s="22">
        <v>844</v>
      </c>
      <c r="C125" s="21"/>
      <c r="D125" s="23"/>
      <c r="E125" s="23"/>
      <c r="F125" s="24"/>
      <c r="G125" s="24">
        <v>0</v>
      </c>
      <c r="H125" s="24">
        <v>0</v>
      </c>
      <c r="I125" s="24"/>
      <c r="J125" s="24"/>
      <c r="K125" s="24"/>
      <c r="L125" s="24"/>
      <c r="M125" s="24"/>
      <c r="N125" s="24"/>
      <c r="O125" s="24"/>
      <c r="P125" s="24"/>
      <c r="Q125" s="24"/>
      <c r="R125" s="24">
        <f t="shared" si="8"/>
        <v>0</v>
      </c>
      <c r="S125" s="25">
        <f t="shared" si="9"/>
        <v>0</v>
      </c>
    </row>
    <row r="126" spans="1:19" hidden="1" x14ac:dyDescent="0.25">
      <c r="A126" s="17" t="s">
        <v>164</v>
      </c>
      <c r="B126" s="18"/>
      <c r="C126" s="17"/>
      <c r="D126" s="19">
        <v>2201500</v>
      </c>
      <c r="E126" s="19">
        <v>140000</v>
      </c>
      <c r="F126" s="20"/>
      <c r="G126" s="20"/>
      <c r="H126" s="20"/>
      <c r="I126" s="12"/>
      <c r="J126" s="12"/>
      <c r="K126" s="12"/>
      <c r="L126" s="12"/>
      <c r="M126" s="12"/>
      <c r="N126" s="12"/>
      <c r="O126" s="12"/>
      <c r="P126" s="12"/>
      <c r="Q126" s="12"/>
      <c r="R126" s="24">
        <f t="shared" si="8"/>
        <v>0</v>
      </c>
      <c r="S126" s="25">
        <f t="shared" si="9"/>
        <v>0</v>
      </c>
    </row>
    <row r="127" spans="1:19" hidden="1" x14ac:dyDescent="0.25">
      <c r="A127" s="21" t="s">
        <v>165</v>
      </c>
      <c r="B127" s="31">
        <v>922</v>
      </c>
      <c r="C127" s="21" t="s">
        <v>166</v>
      </c>
      <c r="D127" s="30"/>
      <c r="E127" s="30"/>
      <c r="F127" s="12">
        <v>0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24">
        <f t="shared" si="8"/>
        <v>0</v>
      </c>
      <c r="S127" s="25">
        <f t="shared" si="9"/>
        <v>0</v>
      </c>
    </row>
    <row r="128" spans="1:19" hidden="1" x14ac:dyDescent="0.25">
      <c r="A128" s="17" t="s">
        <v>167</v>
      </c>
      <c r="B128" s="37"/>
      <c r="C128" s="38"/>
      <c r="D128" s="39"/>
      <c r="E128" s="39"/>
      <c r="F128" s="40"/>
      <c r="G128" s="40"/>
      <c r="H128" s="40"/>
      <c r="I128" s="12"/>
      <c r="J128" s="12"/>
      <c r="K128" s="12"/>
      <c r="L128" s="12"/>
      <c r="M128" s="12"/>
      <c r="N128" s="12"/>
      <c r="O128" s="12"/>
      <c r="P128" s="12"/>
      <c r="Q128" s="12"/>
      <c r="R128" s="24">
        <f t="shared" si="8"/>
        <v>0</v>
      </c>
      <c r="S128" s="25">
        <f t="shared" si="9"/>
        <v>0</v>
      </c>
    </row>
    <row r="129" spans="1:19" ht="30" hidden="1" x14ac:dyDescent="0.25">
      <c r="A129" s="41" t="s">
        <v>168</v>
      </c>
      <c r="B129" s="31">
        <v>922</v>
      </c>
      <c r="C129" s="21" t="s">
        <v>169</v>
      </c>
      <c r="D129" s="30"/>
      <c r="E129" s="30"/>
      <c r="F129" s="50"/>
      <c r="G129" s="12">
        <v>0</v>
      </c>
      <c r="H129" s="12">
        <v>0</v>
      </c>
      <c r="I129" s="12"/>
      <c r="J129" s="12"/>
      <c r="K129" s="12"/>
      <c r="L129" s="12"/>
      <c r="M129" s="12"/>
      <c r="N129" s="12"/>
      <c r="O129" s="12"/>
      <c r="P129" s="12"/>
      <c r="Q129" s="12"/>
      <c r="R129" s="24">
        <f t="shared" si="8"/>
        <v>0</v>
      </c>
      <c r="S129" s="25">
        <f t="shared" si="9"/>
        <v>0</v>
      </c>
    </row>
    <row r="130" spans="1:19" hidden="1" x14ac:dyDescent="0.25">
      <c r="A130" s="17" t="s">
        <v>170</v>
      </c>
      <c r="B130" s="37"/>
      <c r="C130" s="38"/>
      <c r="D130" s="39"/>
      <c r="E130" s="39"/>
      <c r="F130" s="40"/>
      <c r="G130" s="40"/>
      <c r="H130" s="40"/>
      <c r="I130" s="12"/>
      <c r="J130" s="12"/>
      <c r="K130" s="12"/>
      <c r="L130" s="12"/>
      <c r="M130" s="12"/>
      <c r="N130" s="12"/>
      <c r="O130" s="12"/>
      <c r="P130" s="12"/>
      <c r="Q130" s="12"/>
      <c r="R130" s="24">
        <f t="shared" si="8"/>
        <v>0</v>
      </c>
      <c r="S130" s="25">
        <f t="shared" si="9"/>
        <v>0</v>
      </c>
    </row>
    <row r="131" spans="1:19" ht="30" hidden="1" x14ac:dyDescent="0.25">
      <c r="A131" s="41" t="s">
        <v>161</v>
      </c>
      <c r="B131" s="31">
        <v>922</v>
      </c>
      <c r="C131" s="21" t="s">
        <v>171</v>
      </c>
      <c r="D131" s="30"/>
      <c r="E131" s="30"/>
      <c r="F131" s="50"/>
      <c r="G131" s="12">
        <v>0</v>
      </c>
      <c r="H131" s="12">
        <v>0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24">
        <f t="shared" si="8"/>
        <v>0</v>
      </c>
      <c r="S131" s="25">
        <f t="shared" si="9"/>
        <v>0</v>
      </c>
    </row>
    <row r="132" spans="1:19" hidden="1" x14ac:dyDescent="0.25">
      <c r="A132" s="17" t="s">
        <v>172</v>
      </c>
      <c r="B132" s="37"/>
      <c r="C132" s="38"/>
      <c r="D132" s="39"/>
      <c r="E132" s="39"/>
      <c r="F132" s="40"/>
      <c r="G132" s="40"/>
      <c r="H132" s="40"/>
      <c r="I132" s="12"/>
      <c r="J132" s="12"/>
      <c r="K132" s="12"/>
      <c r="L132" s="12"/>
      <c r="M132" s="12"/>
      <c r="N132" s="12"/>
      <c r="O132" s="12"/>
      <c r="P132" s="12"/>
      <c r="Q132" s="12"/>
      <c r="R132" s="24">
        <f t="shared" si="8"/>
        <v>0</v>
      </c>
      <c r="S132" s="25">
        <f t="shared" si="9"/>
        <v>0</v>
      </c>
    </row>
    <row r="133" spans="1:19" ht="30" hidden="1" x14ac:dyDescent="0.25">
      <c r="A133" s="21" t="s">
        <v>163</v>
      </c>
      <c r="B133" s="31">
        <v>922</v>
      </c>
      <c r="C133" s="21" t="s">
        <v>173</v>
      </c>
      <c r="D133" s="30"/>
      <c r="E133" s="30"/>
      <c r="F133" s="50"/>
      <c r="G133" s="12">
        <v>0</v>
      </c>
      <c r="H133" s="12">
        <v>0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24">
        <f t="shared" ref="R133:R135" si="10">SUM(I133:Q133)</f>
        <v>0</v>
      </c>
      <c r="S133" s="25">
        <f t="shared" si="9"/>
        <v>0</v>
      </c>
    </row>
    <row r="134" spans="1:19" ht="18" customHeight="1" x14ac:dyDescent="0.25">
      <c r="A134" s="68" t="s">
        <v>174</v>
      </c>
      <c r="B134" s="69"/>
      <c r="C134" s="70"/>
      <c r="D134" s="39"/>
      <c r="E134" s="39"/>
      <c r="F134" s="40">
        <f t="shared" ref="F134:Q134" si="11">SUM(F8:F133)</f>
        <v>276937881</v>
      </c>
      <c r="G134" s="40">
        <f t="shared" si="11"/>
        <v>240495887</v>
      </c>
      <c r="H134" s="40">
        <f t="shared" si="11"/>
        <v>235111750</v>
      </c>
      <c r="I134" s="40">
        <f t="shared" si="11"/>
        <v>24070000</v>
      </c>
      <c r="J134" s="40">
        <f t="shared" si="11"/>
        <v>34338180</v>
      </c>
      <c r="K134" s="40">
        <f t="shared" si="11"/>
        <v>50375001</v>
      </c>
      <c r="L134" s="40">
        <f t="shared" si="11"/>
        <v>54535000</v>
      </c>
      <c r="M134" s="40">
        <f t="shared" si="11"/>
        <v>6305000</v>
      </c>
      <c r="N134" s="40">
        <f t="shared" si="11"/>
        <v>14405000</v>
      </c>
      <c r="O134" s="40">
        <f t="shared" si="11"/>
        <v>90672950</v>
      </c>
      <c r="P134" s="40">
        <f t="shared" si="11"/>
        <v>1397500</v>
      </c>
      <c r="Q134" s="40">
        <f t="shared" si="11"/>
        <v>839250</v>
      </c>
      <c r="R134" s="40">
        <f t="shared" si="10"/>
        <v>276937881</v>
      </c>
      <c r="S134" s="25">
        <f t="shared" si="9"/>
        <v>0</v>
      </c>
    </row>
    <row r="135" spans="1:19" x14ac:dyDescent="0.25">
      <c r="A135" s="42" t="s">
        <v>175</v>
      </c>
      <c r="B135" s="43"/>
      <c r="C135" s="44"/>
      <c r="D135" s="44"/>
      <c r="E135" s="44"/>
      <c r="F135" s="45">
        <v>102930000</v>
      </c>
      <c r="G135" s="45">
        <v>104000000</v>
      </c>
      <c r="H135" s="45">
        <v>104000000</v>
      </c>
      <c r="I135" s="46">
        <v>1000000</v>
      </c>
      <c r="J135" s="46"/>
      <c r="K135" s="46"/>
      <c r="L135" s="46"/>
      <c r="M135" s="46"/>
      <c r="N135" s="46">
        <v>2000000</v>
      </c>
      <c r="O135" s="46">
        <f>96330000+3600000</f>
        <v>99930000</v>
      </c>
      <c r="P135" s="46"/>
      <c r="Q135" s="46"/>
      <c r="R135" s="47">
        <f t="shared" si="10"/>
        <v>102930000</v>
      </c>
      <c r="S135" s="25">
        <f t="shared" si="9"/>
        <v>0</v>
      </c>
    </row>
    <row r="136" spans="1:19" ht="30.75" customHeight="1" x14ac:dyDescent="0.25">
      <c r="A136" s="71" t="s">
        <v>176</v>
      </c>
      <c r="B136" s="71"/>
      <c r="C136" s="71"/>
      <c r="D136" s="48"/>
      <c r="E136" s="48"/>
      <c r="F136" s="49">
        <f>SUM(F134:F135)</f>
        <v>379867881</v>
      </c>
      <c r="G136" s="49">
        <f>SUM(G134:G135)</f>
        <v>344495887</v>
      </c>
      <c r="H136" s="49">
        <f>SUM(H134:H135)</f>
        <v>339111750</v>
      </c>
      <c r="I136" s="49">
        <f t="shared" ref="I136:R136" si="12">SUM(I134:I135)</f>
        <v>25070000</v>
      </c>
      <c r="J136" s="49">
        <f t="shared" si="12"/>
        <v>34338180</v>
      </c>
      <c r="K136" s="49">
        <f t="shared" si="12"/>
        <v>50375001</v>
      </c>
      <c r="L136" s="49">
        <f t="shared" si="12"/>
        <v>54535000</v>
      </c>
      <c r="M136" s="49">
        <f t="shared" si="12"/>
        <v>6305000</v>
      </c>
      <c r="N136" s="49">
        <f t="shared" si="12"/>
        <v>16405000</v>
      </c>
      <c r="O136" s="49">
        <f t="shared" si="12"/>
        <v>190602950</v>
      </c>
      <c r="P136" s="49">
        <f t="shared" ref="P136" si="13">SUM(P134:P135)</f>
        <v>1397500</v>
      </c>
      <c r="Q136" s="49">
        <f t="shared" si="12"/>
        <v>839250</v>
      </c>
      <c r="R136" s="49">
        <f t="shared" si="12"/>
        <v>379867881</v>
      </c>
      <c r="S136" s="25">
        <f t="shared" si="9"/>
        <v>0</v>
      </c>
    </row>
    <row r="139" spans="1:19" ht="21.75" customHeight="1" x14ac:dyDescent="0.35">
      <c r="A139" s="52"/>
      <c r="B139" s="53"/>
      <c r="C139" s="54" t="s">
        <v>186</v>
      </c>
      <c r="D139" s="54"/>
      <c r="E139" s="54"/>
      <c r="F139" s="55" t="s">
        <v>185</v>
      </c>
      <c r="G139" s="55"/>
      <c r="H139" s="55"/>
      <c r="I139" s="56">
        <v>24636850</v>
      </c>
      <c r="J139" s="57">
        <v>36538180</v>
      </c>
      <c r="K139" s="57">
        <v>49762500</v>
      </c>
      <c r="L139" s="57">
        <v>52400000</v>
      </c>
      <c r="M139" s="57">
        <v>5405000</v>
      </c>
      <c r="N139" s="56">
        <v>15210000</v>
      </c>
      <c r="O139" s="57">
        <v>182183150</v>
      </c>
      <c r="P139" s="58">
        <v>2108437</v>
      </c>
      <c r="Q139" s="58"/>
      <c r="R139" s="58">
        <f>SUM(I139:Q139)</f>
        <v>368244117</v>
      </c>
    </row>
    <row r="141" spans="1:19" x14ac:dyDescent="0.25">
      <c r="J141" s="3" t="s">
        <v>188</v>
      </c>
    </row>
  </sheetData>
  <sortState xmlns:xlrd2="http://schemas.microsoft.com/office/spreadsheetml/2017/richdata2" ref="A85:R88">
    <sortCondition ref="A85:A88"/>
  </sortState>
  <mergeCells count="3">
    <mergeCell ref="A3:Q3"/>
    <mergeCell ref="A134:C134"/>
    <mergeCell ref="A136:C136"/>
  </mergeCells>
  <pageMargins left="0.11811023622047245" right="0.11811023622047245" top="0.15748031496062992" bottom="0.15748031496062992" header="0.31496062992125984" footer="0.31496062992125984"/>
  <pageSetup paperSize="9" scale="75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8617-2484-41D8-9942-7669DF819CEE}">
  <dimension ref="A1:Q136"/>
  <sheetViews>
    <sheetView topLeftCell="A10" workbookViewId="0">
      <selection activeCell="C23" sqref="C23"/>
    </sheetView>
  </sheetViews>
  <sheetFormatPr defaultRowHeight="15" x14ac:dyDescent="0.25"/>
  <cols>
    <col min="1" max="1" width="9.28515625" customWidth="1"/>
    <col min="2" max="2" width="5.28515625" style="2" customWidth="1"/>
    <col min="3" max="3" width="30.7109375" customWidth="1"/>
    <col min="4" max="5" width="15.7109375" hidden="1" customWidth="1"/>
    <col min="6" max="6" width="11.7109375" style="3" customWidth="1"/>
    <col min="7" max="12" width="10.7109375" style="3" customWidth="1"/>
    <col min="13" max="14" width="11.85546875" style="3" customWidth="1"/>
    <col min="15" max="15" width="10.7109375" style="3" customWidth="1"/>
    <col min="16" max="16" width="13.7109375" style="3" customWidth="1"/>
    <col min="17" max="18" width="12.7109375" customWidth="1"/>
  </cols>
  <sheetData>
    <row r="1" spans="1:17" x14ac:dyDescent="0.25">
      <c r="A1" s="1"/>
      <c r="P1" s="3" t="s">
        <v>190</v>
      </c>
    </row>
    <row r="3" spans="1:17" ht="18.75" x14ac:dyDescent="0.3">
      <c r="A3" s="67" t="s">
        <v>194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4" t="s">
        <v>0</v>
      </c>
    </row>
    <row r="4" spans="1:17" ht="21.75" customHeight="1" x14ac:dyDescent="0.35">
      <c r="A4" s="5"/>
      <c r="F4" s="62"/>
      <c r="G4" s="63"/>
      <c r="H4" s="64"/>
      <c r="I4" s="64"/>
      <c r="J4" s="64"/>
      <c r="K4" s="64"/>
      <c r="L4" s="63"/>
      <c r="M4" s="64"/>
      <c r="N4" s="65"/>
      <c r="O4" s="65"/>
      <c r="P4" s="65"/>
    </row>
    <row r="5" spans="1:17" ht="60" x14ac:dyDescent="0.25">
      <c r="A5" s="6" t="s">
        <v>1</v>
      </c>
      <c r="B5" s="7"/>
      <c r="C5" s="6"/>
      <c r="D5" s="8">
        <v>249108442</v>
      </c>
      <c r="E5" s="8">
        <v>113680357.67</v>
      </c>
      <c r="F5" s="9" t="s">
        <v>3</v>
      </c>
      <c r="G5" s="10" t="s">
        <v>4</v>
      </c>
      <c r="H5" s="66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184</v>
      </c>
      <c r="P5" s="11" t="s">
        <v>196</v>
      </c>
    </row>
    <row r="6" spans="1:17" x14ac:dyDescent="0.25">
      <c r="A6" s="13" t="s">
        <v>12</v>
      </c>
      <c r="B6" s="14"/>
      <c r="C6" s="13"/>
      <c r="D6" s="15">
        <v>249108442</v>
      </c>
      <c r="E6" s="15">
        <v>113680357.67</v>
      </c>
      <c r="F6" s="16">
        <f t="shared" ref="F6:O6" si="0">SUM(F8:F125)</f>
        <v>240495887</v>
      </c>
      <c r="G6" s="16">
        <f t="shared" si="0"/>
        <v>24120000</v>
      </c>
      <c r="H6" s="16">
        <f t="shared" si="0"/>
        <v>33780000</v>
      </c>
      <c r="I6" s="16">
        <f t="shared" si="0"/>
        <v>36517400</v>
      </c>
      <c r="J6" s="16">
        <f t="shared" si="0"/>
        <v>54740000</v>
      </c>
      <c r="K6" s="16">
        <f t="shared" si="0"/>
        <v>6305000</v>
      </c>
      <c r="L6" s="16">
        <f t="shared" si="0"/>
        <v>13410000</v>
      </c>
      <c r="M6" s="16">
        <f t="shared" si="0"/>
        <v>69826737</v>
      </c>
      <c r="N6" s="16">
        <f t="shared" si="0"/>
        <v>1000000</v>
      </c>
      <c r="O6" s="16">
        <f t="shared" si="0"/>
        <v>796750</v>
      </c>
      <c r="P6" s="16">
        <f t="shared" ref="P6:P69" si="1">SUM(G6:O6)</f>
        <v>240495887</v>
      </c>
      <c r="Q6" s="3"/>
    </row>
    <row r="7" spans="1:17" x14ac:dyDescent="0.25">
      <c r="A7" s="17" t="s">
        <v>13</v>
      </c>
      <c r="B7" s="18"/>
      <c r="C7" s="17"/>
      <c r="D7" s="19">
        <v>114984116</v>
      </c>
      <c r="E7" s="19">
        <v>62550669.380000003</v>
      </c>
      <c r="F7" s="20">
        <f t="shared" ref="F7:O7" si="2">SUM(F8:F30)</f>
        <v>148115000</v>
      </c>
      <c r="G7" s="20">
        <f t="shared" si="2"/>
        <v>16150000</v>
      </c>
      <c r="H7" s="20">
        <f t="shared" si="2"/>
        <v>33130000</v>
      </c>
      <c r="I7" s="20">
        <f t="shared" si="2"/>
        <v>18200000</v>
      </c>
      <c r="J7" s="20">
        <f t="shared" si="2"/>
        <v>9400000</v>
      </c>
      <c r="K7" s="20">
        <f t="shared" si="2"/>
        <v>5655000</v>
      </c>
      <c r="L7" s="20">
        <f t="shared" si="2"/>
        <v>13280000</v>
      </c>
      <c r="M7" s="20">
        <f t="shared" si="2"/>
        <v>51150000</v>
      </c>
      <c r="N7" s="20">
        <f t="shared" si="2"/>
        <v>1000000</v>
      </c>
      <c r="O7" s="20">
        <f t="shared" si="2"/>
        <v>150000</v>
      </c>
      <c r="P7" s="20">
        <f t="shared" si="1"/>
        <v>148115000</v>
      </c>
    </row>
    <row r="8" spans="1:17" s="26" customFormat="1" ht="30" x14ac:dyDescent="0.25">
      <c r="A8" s="21" t="s">
        <v>14</v>
      </c>
      <c r="B8" s="22">
        <v>611</v>
      </c>
      <c r="C8" s="21" t="s">
        <v>15</v>
      </c>
      <c r="D8" s="23">
        <v>100000000</v>
      </c>
      <c r="E8" s="23">
        <v>56501934.850000001</v>
      </c>
      <c r="F8" s="24">
        <v>130000000</v>
      </c>
      <c r="G8" s="12">
        <v>16000000</v>
      </c>
      <c r="H8" s="12">
        <v>22000000</v>
      </c>
      <c r="I8" s="12">
        <v>18000000</v>
      </c>
      <c r="J8" s="12">
        <v>8000000</v>
      </c>
      <c r="K8" s="12">
        <v>1700000</v>
      </c>
      <c r="L8" s="12">
        <v>12000000</v>
      </c>
      <c r="M8" s="12">
        <v>51150000</v>
      </c>
      <c r="N8" s="12">
        <v>1000000</v>
      </c>
      <c r="O8" s="12">
        <v>150000</v>
      </c>
      <c r="P8" s="24">
        <f t="shared" si="1"/>
        <v>130000000</v>
      </c>
      <c r="Q8" s="25">
        <f t="shared" ref="Q8:Q39" si="3">F8-P8</f>
        <v>0</v>
      </c>
    </row>
    <row r="9" spans="1:17" s="26" customFormat="1" x14ac:dyDescent="0.25">
      <c r="A9" s="21" t="s">
        <v>16</v>
      </c>
      <c r="B9" s="22">
        <v>613</v>
      </c>
      <c r="C9" s="21" t="s">
        <v>17</v>
      </c>
      <c r="D9" s="23">
        <v>712584</v>
      </c>
      <c r="E9" s="23">
        <v>329731.59999999998</v>
      </c>
      <c r="F9" s="24">
        <v>8000000</v>
      </c>
      <c r="G9" s="24"/>
      <c r="H9" s="24">
        <v>8000000</v>
      </c>
      <c r="I9" s="24"/>
      <c r="J9" s="24"/>
      <c r="K9" s="24"/>
      <c r="L9" s="24"/>
      <c r="M9" s="24"/>
      <c r="N9" s="24"/>
      <c r="O9" s="24"/>
      <c r="P9" s="24">
        <f t="shared" si="1"/>
        <v>8000000</v>
      </c>
      <c r="Q9" s="25">
        <f t="shared" si="3"/>
        <v>0</v>
      </c>
    </row>
    <row r="10" spans="1:17" s="26" customFormat="1" x14ac:dyDescent="0.25">
      <c r="A10" s="21" t="s">
        <v>18</v>
      </c>
      <c r="B10" s="22">
        <v>613</v>
      </c>
      <c r="C10" s="21" t="s">
        <v>19</v>
      </c>
      <c r="D10" s="23">
        <v>75000</v>
      </c>
      <c r="E10" s="23">
        <v>3300.23</v>
      </c>
      <c r="F10" s="24">
        <v>75000</v>
      </c>
      <c r="G10" s="24"/>
      <c r="H10" s="24">
        <v>75000</v>
      </c>
      <c r="I10" s="24"/>
      <c r="J10" s="24"/>
      <c r="K10" s="24"/>
      <c r="L10" s="24"/>
      <c r="M10" s="24"/>
      <c r="N10" s="24"/>
      <c r="O10" s="24"/>
      <c r="P10" s="24">
        <f t="shared" si="1"/>
        <v>75000</v>
      </c>
      <c r="Q10" s="25">
        <f t="shared" si="3"/>
        <v>0</v>
      </c>
    </row>
    <row r="11" spans="1:17" s="26" customFormat="1" ht="30" x14ac:dyDescent="0.25">
      <c r="A11" s="21" t="s">
        <v>191</v>
      </c>
      <c r="B11" s="22">
        <v>614</v>
      </c>
      <c r="C11" s="21" t="s">
        <v>21</v>
      </c>
      <c r="D11" s="23">
        <v>1540000</v>
      </c>
      <c r="E11" s="23">
        <v>716957.93</v>
      </c>
      <c r="F11" s="24">
        <v>1200000</v>
      </c>
      <c r="G11" s="24"/>
      <c r="H11" s="24"/>
      <c r="I11" s="24"/>
      <c r="J11" s="24"/>
      <c r="K11" s="24"/>
      <c r="L11" s="24">
        <v>1200000</v>
      </c>
      <c r="M11" s="24"/>
      <c r="N11" s="24"/>
      <c r="O11" s="24"/>
      <c r="P11" s="24">
        <f>SUM(G11:O11)</f>
        <v>1200000</v>
      </c>
      <c r="Q11" s="25">
        <f t="shared" si="3"/>
        <v>0</v>
      </c>
    </row>
    <row r="12" spans="1:17" s="26" customFormat="1" x14ac:dyDescent="0.25">
      <c r="A12" s="21" t="s">
        <v>20</v>
      </c>
      <c r="B12" s="22">
        <v>614</v>
      </c>
      <c r="C12" s="21" t="s">
        <v>22</v>
      </c>
      <c r="D12" s="23">
        <v>1540000</v>
      </c>
      <c r="E12" s="23">
        <v>716957.93</v>
      </c>
      <c r="F12" s="24">
        <v>5000</v>
      </c>
      <c r="G12" s="24"/>
      <c r="H12" s="24"/>
      <c r="I12" s="24"/>
      <c r="J12" s="24"/>
      <c r="K12" s="24"/>
      <c r="L12" s="24">
        <v>5000</v>
      </c>
      <c r="M12" s="24"/>
      <c r="N12" s="24"/>
      <c r="O12" s="24"/>
      <c r="P12" s="24">
        <f t="shared" si="1"/>
        <v>5000</v>
      </c>
      <c r="Q12" s="25">
        <f t="shared" si="3"/>
        <v>0</v>
      </c>
    </row>
    <row r="13" spans="1:17" s="26" customFormat="1" ht="30" x14ac:dyDescent="0.25">
      <c r="A13" s="21" t="s">
        <v>181</v>
      </c>
      <c r="B13" s="22">
        <v>633</v>
      </c>
      <c r="C13" s="21" t="s">
        <v>23</v>
      </c>
      <c r="D13" s="23">
        <v>1540000</v>
      </c>
      <c r="E13" s="23">
        <v>716957.93</v>
      </c>
      <c r="F13" s="24">
        <v>0</v>
      </c>
      <c r="G13" s="24"/>
      <c r="H13" s="24">
        <v>0</v>
      </c>
      <c r="I13" s="24"/>
      <c r="J13" s="24"/>
      <c r="K13" s="24"/>
      <c r="L13" s="24"/>
      <c r="M13" s="24"/>
      <c r="N13" s="24"/>
      <c r="O13" s="24"/>
      <c r="P13" s="24">
        <f t="shared" si="1"/>
        <v>0</v>
      </c>
      <c r="Q13" s="25">
        <f t="shared" si="3"/>
        <v>0</v>
      </c>
    </row>
    <row r="14" spans="1:17" s="26" customFormat="1" ht="30" x14ac:dyDescent="0.25">
      <c r="A14" s="21" t="s">
        <v>24</v>
      </c>
      <c r="B14" s="22">
        <v>641</v>
      </c>
      <c r="C14" s="21" t="s">
        <v>25</v>
      </c>
      <c r="D14" s="23">
        <v>300000</v>
      </c>
      <c r="E14" s="23">
        <v>73208.710000000006</v>
      </c>
      <c r="F14" s="24">
        <v>150000</v>
      </c>
      <c r="G14" s="24"/>
      <c r="H14" s="24">
        <v>150000</v>
      </c>
      <c r="I14" s="24"/>
      <c r="J14" s="24"/>
      <c r="K14" s="24"/>
      <c r="L14" s="24"/>
      <c r="M14" s="24"/>
      <c r="N14" s="24"/>
      <c r="O14" s="24"/>
      <c r="P14" s="24">
        <f t="shared" si="1"/>
        <v>150000</v>
      </c>
      <c r="Q14" s="25">
        <f t="shared" si="3"/>
        <v>0</v>
      </c>
    </row>
    <row r="15" spans="1:17" s="26" customFormat="1" x14ac:dyDescent="0.25">
      <c r="A15" s="21" t="s">
        <v>26</v>
      </c>
      <c r="B15" s="22">
        <v>642</v>
      </c>
      <c r="C15" s="21" t="s">
        <v>27</v>
      </c>
      <c r="D15" s="23">
        <v>200000</v>
      </c>
      <c r="E15" s="23">
        <v>0</v>
      </c>
      <c r="F15" s="24">
        <v>1100000</v>
      </c>
      <c r="G15" s="24"/>
      <c r="H15" s="24"/>
      <c r="I15" s="24"/>
      <c r="J15" s="24">
        <v>1100000</v>
      </c>
      <c r="K15" s="24"/>
      <c r="L15" s="24"/>
      <c r="M15" s="24"/>
      <c r="N15" s="24"/>
      <c r="O15" s="24"/>
      <c r="P15" s="24">
        <f>SUM(G15:O15)</f>
        <v>1100000</v>
      </c>
      <c r="Q15" s="25">
        <f t="shared" si="3"/>
        <v>0</v>
      </c>
    </row>
    <row r="16" spans="1:17" s="26" customFormat="1" ht="30" x14ac:dyDescent="0.25">
      <c r="A16" s="21" t="s">
        <v>28</v>
      </c>
      <c r="B16" s="22">
        <v>642</v>
      </c>
      <c r="C16" s="21" t="s">
        <v>29</v>
      </c>
      <c r="D16" s="23">
        <v>38000</v>
      </c>
      <c r="E16" s="23">
        <v>300</v>
      </c>
      <c r="F16" s="24">
        <v>35000</v>
      </c>
      <c r="G16" s="24"/>
      <c r="H16" s="24"/>
      <c r="I16" s="24"/>
      <c r="J16" s="24"/>
      <c r="K16" s="24">
        <v>35000</v>
      </c>
      <c r="L16" s="24"/>
      <c r="M16" s="24"/>
      <c r="N16" s="24"/>
      <c r="O16" s="24"/>
      <c r="P16" s="24">
        <f t="shared" si="1"/>
        <v>35000</v>
      </c>
      <c r="Q16" s="25">
        <f t="shared" si="3"/>
        <v>0</v>
      </c>
    </row>
    <row r="17" spans="1:17" s="26" customFormat="1" ht="30" x14ac:dyDescent="0.25">
      <c r="A17" s="21" t="s">
        <v>30</v>
      </c>
      <c r="B17" s="22">
        <v>642</v>
      </c>
      <c r="C17" s="21" t="s">
        <v>31</v>
      </c>
      <c r="D17" s="23">
        <v>1400000</v>
      </c>
      <c r="E17" s="23">
        <v>746091.8</v>
      </c>
      <c r="F17" s="24">
        <v>1100000</v>
      </c>
      <c r="G17" s="24"/>
      <c r="H17" s="24"/>
      <c r="I17" s="24"/>
      <c r="J17" s="24"/>
      <c r="K17" s="24">
        <v>1100000</v>
      </c>
      <c r="L17" s="24"/>
      <c r="M17" s="24"/>
      <c r="N17" s="24"/>
      <c r="O17" s="24"/>
      <c r="P17" s="24">
        <f t="shared" si="1"/>
        <v>1100000</v>
      </c>
      <c r="Q17" s="25">
        <f t="shared" si="3"/>
        <v>0</v>
      </c>
    </row>
    <row r="18" spans="1:17" s="26" customFormat="1" ht="30" x14ac:dyDescent="0.25">
      <c r="A18" s="21" t="s">
        <v>32</v>
      </c>
      <c r="B18" s="22">
        <v>642</v>
      </c>
      <c r="C18" s="21" t="s">
        <v>33</v>
      </c>
      <c r="D18" s="23">
        <v>200000</v>
      </c>
      <c r="E18" s="23">
        <v>116205.85</v>
      </c>
      <c r="F18" s="24">
        <v>320000</v>
      </c>
      <c r="G18" s="24"/>
      <c r="H18" s="24"/>
      <c r="I18" s="24"/>
      <c r="J18" s="24"/>
      <c r="K18" s="24">
        <v>320000</v>
      </c>
      <c r="L18" s="24"/>
      <c r="M18" s="24"/>
      <c r="N18" s="24"/>
      <c r="O18" s="24"/>
      <c r="P18" s="24">
        <f t="shared" si="1"/>
        <v>320000</v>
      </c>
      <c r="Q18" s="25">
        <f t="shared" si="3"/>
        <v>0</v>
      </c>
    </row>
    <row r="19" spans="1:17" s="26" customFormat="1" ht="30" x14ac:dyDescent="0.25">
      <c r="A19" s="21" t="s">
        <v>34</v>
      </c>
      <c r="B19" s="22">
        <v>642</v>
      </c>
      <c r="C19" s="21" t="s">
        <v>35</v>
      </c>
      <c r="D19" s="23">
        <v>700000</v>
      </c>
      <c r="E19" s="23">
        <v>333696.52</v>
      </c>
      <c r="F19" s="24">
        <v>700000</v>
      </c>
      <c r="G19" s="24"/>
      <c r="H19" s="24"/>
      <c r="I19" s="24"/>
      <c r="J19" s="24"/>
      <c r="K19" s="24">
        <v>700000</v>
      </c>
      <c r="L19" s="24"/>
      <c r="M19" s="24"/>
      <c r="N19" s="24"/>
      <c r="O19" s="24"/>
      <c r="P19" s="24">
        <f t="shared" si="1"/>
        <v>700000</v>
      </c>
      <c r="Q19" s="25">
        <f t="shared" si="3"/>
        <v>0</v>
      </c>
    </row>
    <row r="20" spans="1:17" s="26" customFormat="1" ht="30" x14ac:dyDescent="0.25">
      <c r="A20" s="21" t="s">
        <v>187</v>
      </c>
      <c r="B20" s="22">
        <v>661</v>
      </c>
      <c r="C20" s="21" t="s">
        <v>189</v>
      </c>
      <c r="D20" s="23"/>
      <c r="E20" s="23"/>
      <c r="F20" s="24">
        <v>1500000</v>
      </c>
      <c r="G20" s="24"/>
      <c r="H20" s="24">
        <v>1500000</v>
      </c>
      <c r="I20" s="24"/>
      <c r="J20" s="24"/>
      <c r="K20" s="24"/>
      <c r="L20" s="24"/>
      <c r="M20" s="24"/>
      <c r="N20" s="24"/>
      <c r="O20" s="24"/>
      <c r="P20" s="24">
        <f t="shared" si="1"/>
        <v>1500000</v>
      </c>
      <c r="Q20" s="25">
        <f t="shared" si="3"/>
        <v>0</v>
      </c>
    </row>
    <row r="21" spans="1:17" s="26" customFormat="1" ht="30" x14ac:dyDescent="0.25">
      <c r="A21" s="21" t="s">
        <v>36</v>
      </c>
      <c r="B21" s="22">
        <v>642</v>
      </c>
      <c r="C21" s="21" t="s">
        <v>37</v>
      </c>
      <c r="D21" s="23">
        <v>430000</v>
      </c>
      <c r="E21" s="23">
        <v>234837.5</v>
      </c>
      <c r="F21" s="24">
        <v>800000</v>
      </c>
      <c r="G21" s="24"/>
      <c r="H21" s="24"/>
      <c r="I21" s="24"/>
      <c r="J21" s="24"/>
      <c r="K21" s="24">
        <v>800000</v>
      </c>
      <c r="L21" s="24"/>
      <c r="M21" s="24"/>
      <c r="N21" s="24"/>
      <c r="O21" s="24"/>
      <c r="P21" s="24">
        <f t="shared" si="1"/>
        <v>800000</v>
      </c>
      <c r="Q21" s="25">
        <f t="shared" si="3"/>
        <v>0</v>
      </c>
    </row>
    <row r="22" spans="1:17" s="26" customFormat="1" ht="30" x14ac:dyDescent="0.25">
      <c r="A22" s="21" t="s">
        <v>38</v>
      </c>
      <c r="B22" s="22">
        <v>642</v>
      </c>
      <c r="C22" s="21" t="s">
        <v>39</v>
      </c>
      <c r="D22" s="23">
        <v>200000</v>
      </c>
      <c r="E22" s="23">
        <v>808.35</v>
      </c>
      <c r="F22" s="24">
        <v>200000</v>
      </c>
      <c r="G22" s="24"/>
      <c r="H22" s="24"/>
      <c r="I22" s="24">
        <v>200000</v>
      </c>
      <c r="J22" s="24"/>
      <c r="K22" s="24"/>
      <c r="L22" s="24"/>
      <c r="M22" s="24"/>
      <c r="N22" s="24"/>
      <c r="O22" s="24"/>
      <c r="P22" s="24">
        <f t="shared" si="1"/>
        <v>200000</v>
      </c>
      <c r="Q22" s="25">
        <f t="shared" si="3"/>
        <v>0</v>
      </c>
    </row>
    <row r="23" spans="1:17" s="26" customFormat="1" ht="28.5" customHeight="1" x14ac:dyDescent="0.25">
      <c r="A23" s="21" t="s">
        <v>40</v>
      </c>
      <c r="B23" s="22">
        <v>642</v>
      </c>
      <c r="C23" s="21" t="s">
        <v>41</v>
      </c>
      <c r="D23" s="23">
        <v>960000</v>
      </c>
      <c r="E23" s="23">
        <v>425656.53</v>
      </c>
      <c r="F23" s="24">
        <v>1000000</v>
      </c>
      <c r="G23" s="24"/>
      <c r="H23" s="24"/>
      <c r="I23" s="24"/>
      <c r="J23" s="24"/>
      <c r="K23" s="24">
        <v>1000000</v>
      </c>
      <c r="L23" s="24"/>
      <c r="M23" s="24"/>
      <c r="N23" s="24"/>
      <c r="O23" s="24"/>
      <c r="P23" s="24">
        <f t="shared" si="1"/>
        <v>1000000</v>
      </c>
      <c r="Q23" s="25">
        <f t="shared" si="3"/>
        <v>0</v>
      </c>
    </row>
    <row r="24" spans="1:17" s="26" customFormat="1" ht="28.5" customHeight="1" x14ac:dyDescent="0.25">
      <c r="A24" s="21" t="s">
        <v>42</v>
      </c>
      <c r="B24" s="22">
        <v>651</v>
      </c>
      <c r="C24" s="21" t="s">
        <v>43</v>
      </c>
      <c r="D24" s="23">
        <v>550000</v>
      </c>
      <c r="E24" s="23">
        <v>440068.41</v>
      </c>
      <c r="F24" s="24">
        <v>550000</v>
      </c>
      <c r="G24" s="24"/>
      <c r="H24" s="24">
        <v>550000</v>
      </c>
      <c r="I24" s="24"/>
      <c r="J24" s="24"/>
      <c r="K24" s="24"/>
      <c r="L24" s="24"/>
      <c r="M24" s="24"/>
      <c r="N24" s="24"/>
      <c r="O24" s="24"/>
      <c r="P24" s="24">
        <f t="shared" si="1"/>
        <v>550000</v>
      </c>
      <c r="Q24" s="25">
        <f t="shared" si="3"/>
        <v>0</v>
      </c>
    </row>
    <row r="25" spans="1:17" s="26" customFormat="1" ht="28.5" customHeight="1" x14ac:dyDescent="0.25">
      <c r="A25" s="21" t="s">
        <v>44</v>
      </c>
      <c r="B25" s="22">
        <v>651</v>
      </c>
      <c r="C25" s="21" t="s">
        <v>45</v>
      </c>
      <c r="D25" s="23"/>
      <c r="E25" s="23"/>
      <c r="F25" s="24">
        <v>450000</v>
      </c>
      <c r="G25" s="24"/>
      <c r="H25" s="24">
        <v>450000</v>
      </c>
      <c r="I25" s="24"/>
      <c r="J25" s="24"/>
      <c r="K25" s="24"/>
      <c r="L25" s="24"/>
      <c r="M25" s="24"/>
      <c r="N25" s="24"/>
      <c r="O25" s="24"/>
      <c r="P25" s="24">
        <f t="shared" si="1"/>
        <v>450000</v>
      </c>
      <c r="Q25" s="25">
        <f t="shared" si="3"/>
        <v>0</v>
      </c>
    </row>
    <row r="26" spans="1:17" s="26" customFormat="1" ht="28.5" customHeight="1" x14ac:dyDescent="0.25">
      <c r="A26" s="21" t="s">
        <v>46</v>
      </c>
      <c r="B26" s="22">
        <v>651</v>
      </c>
      <c r="C26" s="21" t="s">
        <v>47</v>
      </c>
      <c r="D26" s="23">
        <v>30000</v>
      </c>
      <c r="E26" s="23">
        <v>12131.56</v>
      </c>
      <c r="F26" s="24">
        <v>75000</v>
      </c>
      <c r="G26" s="24"/>
      <c r="H26" s="24"/>
      <c r="I26" s="24"/>
      <c r="J26" s="24"/>
      <c r="K26" s="24"/>
      <c r="L26" s="24">
        <v>75000</v>
      </c>
      <c r="M26" s="24"/>
      <c r="N26" s="24"/>
      <c r="O26" s="24"/>
      <c r="P26" s="24">
        <f t="shared" si="1"/>
        <v>75000</v>
      </c>
      <c r="Q26" s="25">
        <f t="shared" si="3"/>
        <v>0</v>
      </c>
    </row>
    <row r="27" spans="1:17" s="26" customFormat="1" ht="33" customHeight="1" x14ac:dyDescent="0.25">
      <c r="A27" s="21" t="s">
        <v>48</v>
      </c>
      <c r="B27" s="22">
        <v>652</v>
      </c>
      <c r="C27" s="21" t="s">
        <v>49</v>
      </c>
      <c r="D27" s="23">
        <v>100000</v>
      </c>
      <c r="E27" s="23">
        <v>66440.44</v>
      </c>
      <c r="F27" s="24">
        <v>150000</v>
      </c>
      <c r="G27" s="24">
        <v>150000</v>
      </c>
      <c r="H27" s="24"/>
      <c r="I27" s="24"/>
      <c r="J27" s="24"/>
      <c r="K27" s="24"/>
      <c r="L27" s="24"/>
      <c r="M27" s="24"/>
      <c r="N27" s="24"/>
      <c r="O27" s="24"/>
      <c r="P27" s="24">
        <f t="shared" si="1"/>
        <v>150000</v>
      </c>
      <c r="Q27" s="25">
        <f t="shared" si="3"/>
        <v>0</v>
      </c>
    </row>
    <row r="28" spans="1:17" s="26" customFormat="1" ht="33" customHeight="1" x14ac:dyDescent="0.25">
      <c r="A28" s="21" t="s">
        <v>50</v>
      </c>
      <c r="B28" s="22">
        <v>681</v>
      </c>
      <c r="C28" s="21" t="s">
        <v>51</v>
      </c>
      <c r="D28" s="23">
        <v>10000</v>
      </c>
      <c r="E28" s="23">
        <v>0</v>
      </c>
      <c r="F28" s="24">
        <v>5000</v>
      </c>
      <c r="G28" s="24"/>
      <c r="H28" s="24">
        <v>5000</v>
      </c>
      <c r="I28" s="24"/>
      <c r="J28" s="24"/>
      <c r="K28" s="24"/>
      <c r="L28" s="24"/>
      <c r="M28" s="24"/>
      <c r="N28" s="24"/>
      <c r="O28" s="24"/>
      <c r="P28" s="24">
        <f t="shared" si="1"/>
        <v>5000</v>
      </c>
      <c r="Q28" s="25">
        <f t="shared" si="3"/>
        <v>0</v>
      </c>
    </row>
    <row r="29" spans="1:17" s="26" customFormat="1" ht="30" x14ac:dyDescent="0.25">
      <c r="A29" s="21" t="s">
        <v>52</v>
      </c>
      <c r="B29" s="22">
        <v>681</v>
      </c>
      <c r="C29" s="21" t="s">
        <v>53</v>
      </c>
      <c r="D29" s="23">
        <v>5000</v>
      </c>
      <c r="E29" s="23">
        <v>1453.33</v>
      </c>
      <c r="F29" s="24">
        <v>300000</v>
      </c>
      <c r="G29" s="24"/>
      <c r="H29" s="24"/>
      <c r="I29" s="24"/>
      <c r="J29" s="24">
        <v>300000</v>
      </c>
      <c r="K29" s="24"/>
      <c r="L29" s="24"/>
      <c r="M29" s="24"/>
      <c r="N29" s="24"/>
      <c r="O29" s="24"/>
      <c r="P29" s="24">
        <f t="shared" si="1"/>
        <v>300000</v>
      </c>
      <c r="Q29" s="25">
        <f t="shared" si="3"/>
        <v>0</v>
      </c>
    </row>
    <row r="30" spans="1:17" s="26" customFormat="1" x14ac:dyDescent="0.25">
      <c r="A30" s="21" t="s">
        <v>54</v>
      </c>
      <c r="B30" s="22">
        <v>683</v>
      </c>
      <c r="C30" s="21" t="s">
        <v>55</v>
      </c>
      <c r="D30" s="23">
        <v>400000</v>
      </c>
      <c r="E30" s="23">
        <v>164468.10999999999</v>
      </c>
      <c r="F30" s="24">
        <v>400000</v>
      </c>
      <c r="G30" s="24"/>
      <c r="H30" s="24">
        <v>400000</v>
      </c>
      <c r="I30" s="24"/>
      <c r="J30" s="24"/>
      <c r="K30" s="24"/>
      <c r="L30" s="24"/>
      <c r="M30" s="24"/>
      <c r="N30" s="24"/>
      <c r="O30" s="24"/>
      <c r="P30" s="24">
        <f t="shared" si="1"/>
        <v>400000</v>
      </c>
      <c r="Q30" s="25">
        <f t="shared" si="3"/>
        <v>0</v>
      </c>
    </row>
    <row r="31" spans="1:17" x14ac:dyDescent="0.25">
      <c r="A31" s="17" t="s">
        <v>56</v>
      </c>
      <c r="B31" s="18"/>
      <c r="C31" s="17"/>
      <c r="D31" s="19">
        <v>34773000</v>
      </c>
      <c r="E31" s="19">
        <v>16549802.16</v>
      </c>
      <c r="F31" s="20"/>
      <c r="P31" s="24">
        <f t="shared" si="1"/>
        <v>0</v>
      </c>
      <c r="Q31" s="25">
        <f t="shared" si="3"/>
        <v>0</v>
      </c>
    </row>
    <row r="32" spans="1:17" s="26" customFormat="1" x14ac:dyDescent="0.25">
      <c r="A32" s="21" t="s">
        <v>57</v>
      </c>
      <c r="B32" s="22">
        <v>653</v>
      </c>
      <c r="C32" s="21" t="s">
        <v>58</v>
      </c>
      <c r="D32" s="23">
        <v>34773000</v>
      </c>
      <c r="E32" s="23">
        <v>16549802.16</v>
      </c>
      <c r="F32" s="24">
        <v>46532400</v>
      </c>
      <c r="G32" s="24"/>
      <c r="H32" s="24">
        <v>500000</v>
      </c>
      <c r="I32" s="51">
        <v>6032400</v>
      </c>
      <c r="J32" s="51">
        <v>40000000</v>
      </c>
      <c r="K32" s="51"/>
      <c r="L32" s="24"/>
      <c r="M32" s="24"/>
      <c r="N32" s="24"/>
      <c r="O32" s="24"/>
      <c r="P32" s="24">
        <f t="shared" si="1"/>
        <v>46532400</v>
      </c>
      <c r="Q32" s="25">
        <f t="shared" si="3"/>
        <v>0</v>
      </c>
    </row>
    <row r="33" spans="1:17" x14ac:dyDescent="0.25">
      <c r="A33" s="17" t="s">
        <v>59</v>
      </c>
      <c r="B33" s="18"/>
      <c r="C33" s="17"/>
      <c r="D33" s="19">
        <v>4000000</v>
      </c>
      <c r="E33" s="19">
        <v>1551032.82</v>
      </c>
      <c r="F33" s="20"/>
      <c r="G33" s="12"/>
      <c r="H33" s="12"/>
      <c r="I33" s="60"/>
      <c r="J33" s="60"/>
      <c r="K33" s="60"/>
      <c r="L33" s="12"/>
      <c r="M33" s="12"/>
      <c r="N33" s="12"/>
      <c r="O33" s="12"/>
      <c r="P33" s="24">
        <f t="shared" si="1"/>
        <v>0</v>
      </c>
      <c r="Q33" s="25">
        <f t="shared" si="3"/>
        <v>0</v>
      </c>
    </row>
    <row r="34" spans="1:17" s="26" customFormat="1" x14ac:dyDescent="0.25">
      <c r="A34" s="21" t="s">
        <v>60</v>
      </c>
      <c r="B34" s="22">
        <v>653</v>
      </c>
      <c r="C34" s="21" t="s">
        <v>61</v>
      </c>
      <c r="D34" s="23">
        <v>4000000</v>
      </c>
      <c r="E34" s="23">
        <v>1551032.82</v>
      </c>
      <c r="F34" s="24">
        <v>2500000</v>
      </c>
      <c r="G34" s="24"/>
      <c r="H34" s="24"/>
      <c r="I34" s="24">
        <v>2500000</v>
      </c>
      <c r="J34" s="24"/>
      <c r="K34" s="24"/>
      <c r="L34" s="24"/>
      <c r="M34" s="24"/>
      <c r="N34" s="24"/>
      <c r="O34" s="24"/>
      <c r="P34" s="24">
        <f t="shared" si="1"/>
        <v>2500000</v>
      </c>
      <c r="Q34" s="25">
        <f t="shared" si="3"/>
        <v>0</v>
      </c>
    </row>
    <row r="35" spans="1:17" x14ac:dyDescent="0.25">
      <c r="A35" s="17" t="s">
        <v>62</v>
      </c>
      <c r="B35" s="18"/>
      <c r="C35" s="17"/>
      <c r="D35" s="19">
        <v>635000</v>
      </c>
      <c r="E35" s="19">
        <v>548295.05000000005</v>
      </c>
      <c r="F35" s="20"/>
      <c r="G35" s="12"/>
      <c r="H35" s="12"/>
      <c r="I35" s="12"/>
      <c r="J35" s="12"/>
      <c r="K35" s="12"/>
      <c r="L35" s="12"/>
      <c r="M35" s="12"/>
      <c r="N35" s="12"/>
      <c r="O35" s="12"/>
      <c r="P35" s="24">
        <f t="shared" si="1"/>
        <v>0</v>
      </c>
      <c r="Q35" s="25">
        <f t="shared" si="3"/>
        <v>0</v>
      </c>
    </row>
    <row r="36" spans="1:17" s="26" customFormat="1" x14ac:dyDescent="0.25">
      <c r="A36" s="21" t="s">
        <v>63</v>
      </c>
      <c r="B36" s="22">
        <v>642</v>
      </c>
      <c r="C36" s="21" t="s">
        <v>64</v>
      </c>
      <c r="D36" s="23">
        <v>635000</v>
      </c>
      <c r="E36" s="23">
        <v>548295.05000000005</v>
      </c>
      <c r="F36" s="24">
        <v>750000</v>
      </c>
      <c r="G36" s="24"/>
      <c r="H36" s="24"/>
      <c r="I36" s="24"/>
      <c r="J36" s="24"/>
      <c r="K36" s="24"/>
      <c r="L36" s="24"/>
      <c r="M36" s="24">
        <v>750000</v>
      </c>
      <c r="N36" s="24"/>
      <c r="O36" s="24"/>
      <c r="P36" s="24">
        <f t="shared" si="1"/>
        <v>750000</v>
      </c>
      <c r="Q36" s="25">
        <f t="shared" si="3"/>
        <v>0</v>
      </c>
    </row>
    <row r="37" spans="1:17" x14ac:dyDescent="0.25">
      <c r="A37" s="17" t="s">
        <v>65</v>
      </c>
      <c r="B37" s="18"/>
      <c r="C37" s="17"/>
      <c r="D37" s="19">
        <v>500000</v>
      </c>
      <c r="E37" s="19">
        <v>277069.25</v>
      </c>
      <c r="F37" s="20"/>
      <c r="G37" s="12"/>
      <c r="H37" s="12"/>
      <c r="I37" s="12"/>
      <c r="J37" s="12"/>
      <c r="K37" s="12"/>
      <c r="L37" s="12"/>
      <c r="M37" s="12"/>
      <c r="N37" s="12"/>
      <c r="O37" s="12"/>
      <c r="P37" s="24">
        <f t="shared" si="1"/>
        <v>0</v>
      </c>
      <c r="Q37" s="25">
        <f t="shared" si="3"/>
        <v>0</v>
      </c>
    </row>
    <row r="38" spans="1:17" s="26" customFormat="1" x14ac:dyDescent="0.25">
      <c r="A38" s="21" t="s">
        <v>66</v>
      </c>
      <c r="B38" s="22">
        <v>652</v>
      </c>
      <c r="C38" s="21" t="s">
        <v>67</v>
      </c>
      <c r="D38" s="23">
        <v>500000</v>
      </c>
      <c r="E38" s="23">
        <v>277069.25</v>
      </c>
      <c r="F38" s="24">
        <v>800000</v>
      </c>
      <c r="G38" s="24"/>
      <c r="H38" s="24"/>
      <c r="I38" s="24">
        <v>800000</v>
      </c>
      <c r="J38" s="24"/>
      <c r="K38" s="24"/>
      <c r="L38" s="24"/>
      <c r="M38" s="24"/>
      <c r="N38" s="24"/>
      <c r="O38" s="24"/>
      <c r="P38" s="24">
        <f t="shared" si="1"/>
        <v>800000</v>
      </c>
      <c r="Q38" s="25">
        <f t="shared" si="3"/>
        <v>0</v>
      </c>
    </row>
    <row r="39" spans="1:17" x14ac:dyDescent="0.25">
      <c r="A39" s="17" t="s">
        <v>68</v>
      </c>
      <c r="B39" s="18"/>
      <c r="C39" s="17"/>
      <c r="D39" s="19">
        <v>800000</v>
      </c>
      <c r="E39" s="19">
        <v>391356.21</v>
      </c>
      <c r="F39" s="20"/>
      <c r="G39" s="12"/>
      <c r="H39" s="12"/>
      <c r="I39" s="12"/>
      <c r="J39" s="12"/>
      <c r="K39" s="12"/>
      <c r="L39" s="12"/>
      <c r="M39" s="12"/>
      <c r="N39" s="12"/>
      <c r="O39" s="12"/>
      <c r="P39" s="24">
        <f t="shared" si="1"/>
        <v>0</v>
      </c>
      <c r="Q39" s="25">
        <f t="shared" si="3"/>
        <v>0</v>
      </c>
    </row>
    <row r="40" spans="1:17" s="26" customFormat="1" x14ac:dyDescent="0.25">
      <c r="A40" s="21" t="s">
        <v>69</v>
      </c>
      <c r="B40" s="22">
        <v>642</v>
      </c>
      <c r="C40" s="21" t="s">
        <v>70</v>
      </c>
      <c r="D40" s="23">
        <v>800000</v>
      </c>
      <c r="E40" s="23">
        <v>391356.21</v>
      </c>
      <c r="F40" s="24">
        <v>100000</v>
      </c>
      <c r="G40" s="24"/>
      <c r="H40" s="24"/>
      <c r="I40" s="24">
        <v>100000</v>
      </c>
      <c r="J40" s="24"/>
      <c r="K40" s="24"/>
      <c r="L40" s="24"/>
      <c r="M40" s="24"/>
      <c r="N40" s="24"/>
      <c r="O40" s="24"/>
      <c r="P40" s="24">
        <f t="shared" si="1"/>
        <v>100000</v>
      </c>
      <c r="Q40" s="25">
        <f t="shared" ref="Q40:Q71" si="4">F40-P40</f>
        <v>0</v>
      </c>
    </row>
    <row r="41" spans="1:17" x14ac:dyDescent="0.25">
      <c r="A41" s="17" t="s">
        <v>71</v>
      </c>
      <c r="B41" s="18"/>
      <c r="C41" s="17"/>
      <c r="D41" s="19">
        <v>450000</v>
      </c>
      <c r="E41" s="19">
        <v>251974.61</v>
      </c>
      <c r="F41" s="20"/>
      <c r="G41" s="12"/>
      <c r="H41" s="12"/>
      <c r="I41" s="12"/>
      <c r="J41" s="12"/>
      <c r="K41" s="12"/>
      <c r="L41" s="12"/>
      <c r="M41" s="12"/>
      <c r="N41" s="12"/>
      <c r="O41" s="12"/>
      <c r="P41" s="24">
        <f t="shared" si="1"/>
        <v>0</v>
      </c>
      <c r="Q41" s="25">
        <f t="shared" si="4"/>
        <v>0</v>
      </c>
    </row>
    <row r="42" spans="1:17" s="26" customFormat="1" ht="30" x14ac:dyDescent="0.25">
      <c r="A42" s="21" t="s">
        <v>72</v>
      </c>
      <c r="B42" s="22">
        <v>642</v>
      </c>
      <c r="C42" s="21" t="s">
        <v>73</v>
      </c>
      <c r="D42" s="23">
        <v>450000</v>
      </c>
      <c r="E42" s="23">
        <v>251974.61</v>
      </c>
      <c r="F42" s="24">
        <v>613000</v>
      </c>
      <c r="G42" s="24"/>
      <c r="H42" s="24"/>
      <c r="I42" s="24">
        <v>613000</v>
      </c>
      <c r="J42" s="24"/>
      <c r="K42" s="24"/>
      <c r="L42" s="24"/>
      <c r="M42" s="24"/>
      <c r="N42" s="24"/>
      <c r="O42" s="24"/>
      <c r="P42" s="24">
        <f t="shared" si="1"/>
        <v>613000</v>
      </c>
      <c r="Q42" s="25">
        <f t="shared" si="4"/>
        <v>0</v>
      </c>
    </row>
    <row r="43" spans="1:17" x14ac:dyDescent="0.25">
      <c r="A43" s="17" t="s">
        <v>74</v>
      </c>
      <c r="B43" s="18"/>
      <c r="C43" s="17"/>
      <c r="D43" s="19">
        <v>1290000</v>
      </c>
      <c r="E43" s="19">
        <v>809465.59</v>
      </c>
      <c r="F43" s="20"/>
      <c r="G43" s="12"/>
      <c r="H43" s="12"/>
      <c r="I43" s="12"/>
      <c r="J43" s="12"/>
      <c r="K43" s="12"/>
      <c r="L43" s="12"/>
      <c r="M43" s="12"/>
      <c r="N43" s="12"/>
      <c r="O43" s="12"/>
      <c r="P43" s="24">
        <f t="shared" si="1"/>
        <v>0</v>
      </c>
      <c r="Q43" s="25">
        <f t="shared" si="4"/>
        <v>0</v>
      </c>
    </row>
    <row r="44" spans="1:17" s="26" customFormat="1" ht="30" x14ac:dyDescent="0.25">
      <c r="A44" s="21" t="s">
        <v>75</v>
      </c>
      <c r="B44" s="22">
        <v>642</v>
      </c>
      <c r="C44" s="21" t="s">
        <v>76</v>
      </c>
      <c r="D44" s="23">
        <v>30000</v>
      </c>
      <c r="E44" s="23">
        <v>11375</v>
      </c>
      <c r="F44" s="24">
        <v>50000</v>
      </c>
      <c r="G44" s="24"/>
      <c r="H44" s="24"/>
      <c r="I44" s="24"/>
      <c r="J44" s="24"/>
      <c r="K44" s="24"/>
      <c r="L44" s="24">
        <v>50000</v>
      </c>
      <c r="M44" s="24"/>
      <c r="N44" s="24"/>
      <c r="O44" s="24"/>
      <c r="P44" s="24">
        <f t="shared" si="1"/>
        <v>50000</v>
      </c>
      <c r="Q44" s="25">
        <f t="shared" si="4"/>
        <v>0</v>
      </c>
    </row>
    <row r="45" spans="1:17" s="26" customFormat="1" x14ac:dyDescent="0.25">
      <c r="A45" s="21" t="s">
        <v>77</v>
      </c>
      <c r="B45" s="22">
        <v>652</v>
      </c>
      <c r="C45" s="21" t="s">
        <v>78</v>
      </c>
      <c r="D45" s="23">
        <v>160000</v>
      </c>
      <c r="E45" s="23">
        <v>72135.149999999994</v>
      </c>
      <c r="F45" s="24">
        <v>140000</v>
      </c>
      <c r="G45" s="24"/>
      <c r="H45" s="24"/>
      <c r="I45" s="24">
        <v>140000</v>
      </c>
      <c r="J45" s="24"/>
      <c r="K45" s="24"/>
      <c r="L45" s="24"/>
      <c r="M45" s="24"/>
      <c r="N45" s="24"/>
      <c r="O45" s="24"/>
      <c r="P45" s="24">
        <f t="shared" si="1"/>
        <v>140000</v>
      </c>
      <c r="Q45" s="25">
        <f t="shared" si="4"/>
        <v>0</v>
      </c>
    </row>
    <row r="46" spans="1:17" s="26" customFormat="1" ht="45" x14ac:dyDescent="0.25">
      <c r="A46" s="21" t="s">
        <v>79</v>
      </c>
      <c r="B46" s="22">
        <v>652</v>
      </c>
      <c r="C46" s="21" t="s">
        <v>80</v>
      </c>
      <c r="D46" s="23">
        <v>1100000</v>
      </c>
      <c r="E46" s="23">
        <v>725955.44</v>
      </c>
      <c r="F46" s="24">
        <v>50000</v>
      </c>
      <c r="G46" s="24"/>
      <c r="H46" s="24"/>
      <c r="I46" s="24">
        <v>50000</v>
      </c>
      <c r="J46" s="24"/>
      <c r="K46" s="24"/>
      <c r="L46" s="24"/>
      <c r="M46" s="24"/>
      <c r="N46" s="24"/>
      <c r="O46" s="24"/>
      <c r="P46" s="24">
        <f t="shared" si="1"/>
        <v>50000</v>
      </c>
      <c r="Q46" s="25">
        <f t="shared" si="4"/>
        <v>0</v>
      </c>
    </row>
    <row r="47" spans="1:17" hidden="1" x14ac:dyDescent="0.25">
      <c r="A47" s="17" t="s">
        <v>81</v>
      </c>
      <c r="B47" s="18"/>
      <c r="C47" s="17"/>
      <c r="D47" s="19">
        <v>1200000</v>
      </c>
      <c r="E47" s="19">
        <v>0</v>
      </c>
      <c r="F47" s="20"/>
      <c r="G47" s="12"/>
      <c r="H47" s="12"/>
      <c r="I47" s="12"/>
      <c r="J47" s="12"/>
      <c r="K47" s="12"/>
      <c r="L47" s="12"/>
      <c r="M47" s="12"/>
      <c r="N47" s="12"/>
      <c r="O47" s="12"/>
      <c r="P47" s="24">
        <f t="shared" si="1"/>
        <v>0</v>
      </c>
      <c r="Q47" s="25">
        <f t="shared" si="4"/>
        <v>0</v>
      </c>
    </row>
    <row r="48" spans="1:17" s="26" customFormat="1" ht="30" hidden="1" x14ac:dyDescent="0.25">
      <c r="A48" s="21" t="s">
        <v>82</v>
      </c>
      <c r="B48" s="22">
        <v>633</v>
      </c>
      <c r="C48" s="21" t="s">
        <v>83</v>
      </c>
      <c r="D48" s="23">
        <v>100000</v>
      </c>
      <c r="E48" s="23">
        <v>0</v>
      </c>
      <c r="F48" s="24">
        <v>0</v>
      </c>
      <c r="G48" s="24">
        <v>0</v>
      </c>
      <c r="H48" s="24"/>
      <c r="I48" s="24"/>
      <c r="J48" s="24"/>
      <c r="K48" s="24"/>
      <c r="L48" s="24"/>
      <c r="M48" s="24"/>
      <c r="N48" s="24"/>
      <c r="O48" s="24"/>
      <c r="P48" s="24">
        <f t="shared" si="1"/>
        <v>0</v>
      </c>
      <c r="Q48" s="25">
        <f t="shared" si="4"/>
        <v>0</v>
      </c>
    </row>
    <row r="49" spans="1:17" s="26" customFormat="1" hidden="1" x14ac:dyDescent="0.25">
      <c r="A49" s="21" t="s">
        <v>84</v>
      </c>
      <c r="B49" s="22"/>
      <c r="C49" s="21"/>
      <c r="D49" s="23"/>
      <c r="E49" s="23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>
        <f t="shared" si="1"/>
        <v>0</v>
      </c>
      <c r="Q49" s="25">
        <f t="shared" si="4"/>
        <v>0</v>
      </c>
    </row>
    <row r="50" spans="1:17" s="26" customFormat="1" hidden="1" x14ac:dyDescent="0.25">
      <c r="A50" s="21" t="s">
        <v>85</v>
      </c>
      <c r="B50" s="22"/>
      <c r="C50" s="21"/>
      <c r="D50" s="23"/>
      <c r="E50" s="23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>
        <f t="shared" si="1"/>
        <v>0</v>
      </c>
      <c r="Q50" s="25">
        <f t="shared" si="4"/>
        <v>0</v>
      </c>
    </row>
    <row r="51" spans="1:17" s="26" customFormat="1" hidden="1" x14ac:dyDescent="0.25">
      <c r="A51" s="21"/>
      <c r="B51" s="22"/>
      <c r="C51" s="21"/>
      <c r="D51" s="23"/>
      <c r="E51" s="23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 t="shared" si="1"/>
        <v>0</v>
      </c>
      <c r="Q51" s="25">
        <f t="shared" si="4"/>
        <v>0</v>
      </c>
    </row>
    <row r="52" spans="1:17" ht="23.25" customHeight="1" x14ac:dyDescent="0.25">
      <c r="A52" s="17" t="s">
        <v>86</v>
      </c>
      <c r="B52" s="18"/>
      <c r="C52" s="17"/>
      <c r="D52" s="19">
        <v>10666000</v>
      </c>
      <c r="E52" s="19">
        <v>0</v>
      </c>
      <c r="F52" s="20"/>
      <c r="G52" s="12"/>
      <c r="H52" s="12"/>
      <c r="I52" s="12"/>
      <c r="J52" s="12"/>
      <c r="K52" s="12"/>
      <c r="L52" s="12"/>
      <c r="M52" s="12"/>
      <c r="N52" s="12"/>
      <c r="O52" s="12"/>
      <c r="P52" s="24">
        <f t="shared" si="1"/>
        <v>0</v>
      </c>
      <c r="Q52" s="25">
        <f t="shared" si="4"/>
        <v>0</v>
      </c>
    </row>
    <row r="53" spans="1:17" s="26" customFormat="1" ht="30" hidden="1" x14ac:dyDescent="0.25">
      <c r="A53" s="21" t="s">
        <v>87</v>
      </c>
      <c r="B53" s="22">
        <v>633</v>
      </c>
      <c r="C53" s="21" t="s">
        <v>88</v>
      </c>
      <c r="D53" s="23">
        <v>3600000</v>
      </c>
      <c r="E53" s="23">
        <v>0</v>
      </c>
      <c r="F53" s="24">
        <v>0</v>
      </c>
      <c r="G53" s="24"/>
      <c r="H53" s="24"/>
      <c r="I53" s="24"/>
      <c r="J53" s="24"/>
      <c r="K53" s="24"/>
      <c r="L53" s="24"/>
      <c r="M53" s="24">
        <v>0</v>
      </c>
      <c r="N53" s="24"/>
      <c r="O53" s="24"/>
      <c r="P53" s="24">
        <f t="shared" si="1"/>
        <v>0</v>
      </c>
      <c r="Q53" s="25">
        <f t="shared" si="4"/>
        <v>0</v>
      </c>
    </row>
    <row r="54" spans="1:17" s="26" customFormat="1" ht="30" hidden="1" x14ac:dyDescent="0.25">
      <c r="A54" s="21" t="s">
        <v>89</v>
      </c>
      <c r="B54" s="22">
        <v>633</v>
      </c>
      <c r="C54" s="21" t="s">
        <v>90</v>
      </c>
      <c r="D54" s="23">
        <v>3600000</v>
      </c>
      <c r="E54" s="23">
        <v>0</v>
      </c>
      <c r="F54" s="24">
        <v>0</v>
      </c>
      <c r="G54" s="24"/>
      <c r="H54" s="24"/>
      <c r="I54" s="24"/>
      <c r="J54" s="24"/>
      <c r="K54" s="24"/>
      <c r="L54" s="24"/>
      <c r="M54" s="24">
        <v>0</v>
      </c>
      <c r="N54" s="24"/>
      <c r="O54" s="24"/>
      <c r="P54" s="24">
        <f t="shared" si="1"/>
        <v>0</v>
      </c>
      <c r="Q54" s="25">
        <f t="shared" si="4"/>
        <v>0</v>
      </c>
    </row>
    <row r="55" spans="1:17" s="26" customFormat="1" ht="30" x14ac:dyDescent="0.25">
      <c r="A55" s="21" t="s">
        <v>84</v>
      </c>
      <c r="B55" s="22">
        <v>633</v>
      </c>
      <c r="C55" s="21" t="s">
        <v>91</v>
      </c>
      <c r="D55" s="23">
        <v>0</v>
      </c>
      <c r="E55" s="23">
        <v>0</v>
      </c>
      <c r="F55" s="51">
        <v>540000</v>
      </c>
      <c r="G55" s="24"/>
      <c r="H55" s="24"/>
      <c r="I55" s="24"/>
      <c r="J55" s="24"/>
      <c r="K55" s="24"/>
      <c r="L55" s="24"/>
      <c r="M55" s="24">
        <v>540000</v>
      </c>
      <c r="N55" s="24"/>
      <c r="O55" s="24"/>
      <c r="P55" s="24">
        <f t="shared" si="1"/>
        <v>540000</v>
      </c>
      <c r="Q55" s="25">
        <f t="shared" si="4"/>
        <v>0</v>
      </c>
    </row>
    <row r="56" spans="1:17" s="26" customFormat="1" ht="30" x14ac:dyDescent="0.25">
      <c r="A56" s="21" t="s">
        <v>85</v>
      </c>
      <c r="B56" s="22">
        <v>633</v>
      </c>
      <c r="C56" s="21" t="s">
        <v>99</v>
      </c>
      <c r="D56" s="23"/>
      <c r="E56" s="23"/>
      <c r="F56" s="24">
        <v>384338</v>
      </c>
      <c r="G56" s="24"/>
      <c r="H56" s="24"/>
      <c r="I56" s="24"/>
      <c r="J56" s="24"/>
      <c r="K56" s="24"/>
      <c r="L56" s="24"/>
      <c r="M56" s="24">
        <v>384338</v>
      </c>
      <c r="N56" s="24"/>
      <c r="O56" s="24"/>
      <c r="P56" s="24">
        <f>SUM(G56:O56)</f>
        <v>384338</v>
      </c>
      <c r="Q56" s="25">
        <f t="shared" si="4"/>
        <v>0</v>
      </c>
    </row>
    <row r="57" spans="1:17" s="26" customFormat="1" hidden="1" x14ac:dyDescent="0.25">
      <c r="A57" s="21" t="s">
        <v>93</v>
      </c>
      <c r="B57" s="22">
        <v>633</v>
      </c>
      <c r="C57" s="21"/>
      <c r="D57" s="23"/>
      <c r="E57" s="23"/>
      <c r="F57" s="24">
        <v>0</v>
      </c>
      <c r="G57" s="24"/>
      <c r="H57" s="24"/>
      <c r="I57" s="24"/>
      <c r="J57" s="24"/>
      <c r="K57" s="24"/>
      <c r="L57" s="24"/>
      <c r="M57" s="24"/>
      <c r="N57" s="24"/>
      <c r="O57" s="24"/>
      <c r="P57" s="24">
        <f t="shared" si="1"/>
        <v>0</v>
      </c>
      <c r="Q57" s="25">
        <f t="shared" si="4"/>
        <v>0</v>
      </c>
    </row>
    <row r="58" spans="1:17" s="26" customFormat="1" hidden="1" x14ac:dyDescent="0.25">
      <c r="A58" s="21" t="s">
        <v>94</v>
      </c>
      <c r="B58" s="22">
        <v>633</v>
      </c>
      <c r="C58" s="21"/>
      <c r="D58" s="23"/>
      <c r="E58" s="23"/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>
        <f t="shared" si="1"/>
        <v>0</v>
      </c>
      <c r="Q58" s="25">
        <f t="shared" si="4"/>
        <v>0</v>
      </c>
    </row>
    <row r="59" spans="1:17" s="26" customFormat="1" hidden="1" x14ac:dyDescent="0.25">
      <c r="A59" s="21" t="s">
        <v>95</v>
      </c>
      <c r="B59" s="22">
        <v>633</v>
      </c>
      <c r="C59" s="21"/>
      <c r="D59" s="23"/>
      <c r="E59" s="23"/>
      <c r="F59" s="24">
        <v>0</v>
      </c>
      <c r="G59" s="24"/>
      <c r="H59" s="24"/>
      <c r="I59" s="24"/>
      <c r="J59" s="24"/>
      <c r="K59" s="24"/>
      <c r="L59" s="24"/>
      <c r="M59" s="24"/>
      <c r="N59" s="24"/>
      <c r="O59" s="24"/>
      <c r="P59" s="24">
        <f t="shared" si="1"/>
        <v>0</v>
      </c>
      <c r="Q59" s="25">
        <f t="shared" si="4"/>
        <v>0</v>
      </c>
    </row>
    <row r="60" spans="1:17" s="26" customFormat="1" hidden="1" x14ac:dyDescent="0.25">
      <c r="A60" s="21" t="s">
        <v>96</v>
      </c>
      <c r="B60" s="22">
        <v>633</v>
      </c>
      <c r="C60" s="21"/>
      <c r="D60" s="23"/>
      <c r="E60" s="23"/>
      <c r="F60" s="24">
        <v>0</v>
      </c>
      <c r="G60" s="24"/>
      <c r="H60" s="24"/>
      <c r="I60" s="24"/>
      <c r="J60" s="24"/>
      <c r="K60" s="24"/>
      <c r="L60" s="24"/>
      <c r="M60" s="24"/>
      <c r="N60" s="24"/>
      <c r="O60" s="24"/>
      <c r="P60" s="24">
        <f t="shared" si="1"/>
        <v>0</v>
      </c>
      <c r="Q60" s="25">
        <f t="shared" si="4"/>
        <v>0</v>
      </c>
    </row>
    <row r="61" spans="1:17" s="26" customFormat="1" ht="21.6" hidden="1" customHeight="1" x14ac:dyDescent="0.25">
      <c r="A61" s="21" t="s">
        <v>97</v>
      </c>
      <c r="B61" s="22">
        <v>633</v>
      </c>
      <c r="C61" s="21"/>
      <c r="D61" s="23"/>
      <c r="E61" s="23"/>
      <c r="F61" s="24">
        <v>0</v>
      </c>
      <c r="G61" s="24"/>
      <c r="H61" s="24"/>
      <c r="I61" s="24"/>
      <c r="J61" s="24"/>
      <c r="K61" s="24"/>
      <c r="L61" s="24"/>
      <c r="M61" s="24"/>
      <c r="N61" s="24"/>
      <c r="O61" s="24"/>
      <c r="P61" s="24">
        <f t="shared" si="1"/>
        <v>0</v>
      </c>
      <c r="Q61" s="25">
        <f t="shared" si="4"/>
        <v>0</v>
      </c>
    </row>
    <row r="62" spans="1:17" s="26" customFormat="1" hidden="1" x14ac:dyDescent="0.25">
      <c r="A62" s="21" t="s">
        <v>98</v>
      </c>
      <c r="B62" s="22">
        <v>633</v>
      </c>
      <c r="C62" s="21"/>
      <c r="D62" s="23"/>
      <c r="E62" s="23"/>
      <c r="F62" s="24">
        <v>0</v>
      </c>
      <c r="G62" s="24"/>
      <c r="H62" s="24"/>
      <c r="I62" s="24"/>
      <c r="J62" s="24"/>
      <c r="K62" s="24"/>
      <c r="L62" s="24"/>
      <c r="M62" s="24"/>
      <c r="N62" s="24"/>
      <c r="O62" s="24"/>
      <c r="P62" s="24">
        <f t="shared" si="1"/>
        <v>0</v>
      </c>
      <c r="Q62" s="25">
        <f t="shared" si="4"/>
        <v>0</v>
      </c>
    </row>
    <row r="63" spans="1:17" s="26" customFormat="1" hidden="1" x14ac:dyDescent="0.25">
      <c r="A63" s="21" t="s">
        <v>93</v>
      </c>
      <c r="B63" s="22"/>
      <c r="Q63" s="25">
        <f t="shared" si="4"/>
        <v>0</v>
      </c>
    </row>
    <row r="64" spans="1:17" hidden="1" x14ac:dyDescent="0.25">
      <c r="A64" s="21" t="s">
        <v>100</v>
      </c>
      <c r="B64" s="27"/>
      <c r="C64" s="27"/>
      <c r="D64" s="28"/>
      <c r="E64" s="28"/>
      <c r="F64" s="24">
        <v>0</v>
      </c>
      <c r="G64" s="12"/>
      <c r="H64" s="12"/>
      <c r="I64" s="12"/>
      <c r="J64" s="12"/>
      <c r="K64" s="12"/>
      <c r="L64" s="12"/>
      <c r="M64" s="12"/>
      <c r="N64" s="12"/>
      <c r="O64" s="12"/>
      <c r="P64" s="24">
        <f t="shared" si="1"/>
        <v>0</v>
      </c>
      <c r="Q64" s="25">
        <f t="shared" si="4"/>
        <v>0</v>
      </c>
    </row>
    <row r="65" spans="1:17" s="26" customFormat="1" hidden="1" x14ac:dyDescent="0.25">
      <c r="A65" s="21" t="s">
        <v>101</v>
      </c>
      <c r="B65" s="22"/>
      <c r="C65" s="21"/>
      <c r="D65" s="23"/>
      <c r="E65" s="23"/>
      <c r="F65" s="24">
        <v>0</v>
      </c>
      <c r="G65" s="24"/>
      <c r="H65" s="24"/>
      <c r="I65" s="24"/>
      <c r="J65" s="24"/>
      <c r="K65" s="24"/>
      <c r="L65" s="24"/>
      <c r="M65" s="24"/>
      <c r="N65" s="24"/>
      <c r="O65" s="24"/>
      <c r="P65" s="24">
        <f t="shared" si="1"/>
        <v>0</v>
      </c>
      <c r="Q65" s="25">
        <f t="shared" si="4"/>
        <v>0</v>
      </c>
    </row>
    <row r="66" spans="1:17" s="26" customFormat="1" hidden="1" x14ac:dyDescent="0.25">
      <c r="A66" s="21" t="s">
        <v>102</v>
      </c>
      <c r="B66" s="22"/>
      <c r="C66" s="21"/>
      <c r="D66" s="23"/>
      <c r="E66" s="23"/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>
        <f t="shared" si="1"/>
        <v>0</v>
      </c>
      <c r="Q66" s="25">
        <f t="shared" si="4"/>
        <v>0</v>
      </c>
    </row>
    <row r="67" spans="1:17" s="26" customFormat="1" hidden="1" x14ac:dyDescent="0.25">
      <c r="A67" s="21" t="s">
        <v>103</v>
      </c>
      <c r="B67" s="22"/>
      <c r="C67" s="21"/>
      <c r="D67" s="23">
        <v>100000</v>
      </c>
      <c r="E67" s="23">
        <v>0</v>
      </c>
      <c r="F67" s="24">
        <v>0</v>
      </c>
      <c r="G67" s="24"/>
      <c r="H67" s="24"/>
      <c r="I67" s="24"/>
      <c r="J67" s="24"/>
      <c r="K67" s="24"/>
      <c r="L67" s="24"/>
      <c r="M67" s="24"/>
      <c r="N67" s="24"/>
      <c r="O67" s="24"/>
      <c r="P67" s="24">
        <f t="shared" si="1"/>
        <v>0</v>
      </c>
      <c r="Q67" s="25">
        <f t="shared" si="4"/>
        <v>0</v>
      </c>
    </row>
    <row r="68" spans="1:17" s="26" customFormat="1" hidden="1" x14ac:dyDescent="0.25">
      <c r="A68" s="21" t="s">
        <v>104</v>
      </c>
      <c r="B68" s="22"/>
      <c r="C68" s="21"/>
      <c r="D68" s="23">
        <v>1300000</v>
      </c>
      <c r="E68" s="23">
        <v>762522.81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>
        <f t="shared" si="1"/>
        <v>0</v>
      </c>
      <c r="Q68" s="25">
        <f t="shared" si="4"/>
        <v>0</v>
      </c>
    </row>
    <row r="69" spans="1:17" s="26" customFormat="1" hidden="1" x14ac:dyDescent="0.25">
      <c r="A69" s="21" t="s">
        <v>105</v>
      </c>
      <c r="B69" s="22"/>
      <c r="C69" s="21"/>
      <c r="D69" s="23">
        <v>535600</v>
      </c>
      <c r="E69" s="23">
        <v>425600</v>
      </c>
      <c r="F69" s="24">
        <v>0</v>
      </c>
      <c r="G69" s="24"/>
      <c r="H69" s="24"/>
      <c r="I69" s="24"/>
      <c r="J69" s="24"/>
      <c r="K69" s="24"/>
      <c r="L69" s="24"/>
      <c r="M69" s="24"/>
      <c r="N69" s="24"/>
      <c r="O69" s="24"/>
      <c r="P69" s="24">
        <f t="shared" si="1"/>
        <v>0</v>
      </c>
      <c r="Q69" s="25">
        <f t="shared" si="4"/>
        <v>0</v>
      </c>
    </row>
    <row r="70" spans="1:17" s="26" customFormat="1" hidden="1" x14ac:dyDescent="0.25">
      <c r="A70" s="21" t="s">
        <v>106</v>
      </c>
      <c r="B70" s="22"/>
      <c r="C70" s="21"/>
      <c r="D70" s="23">
        <v>100000</v>
      </c>
      <c r="E70" s="23">
        <v>0</v>
      </c>
      <c r="F70" s="24">
        <v>0</v>
      </c>
      <c r="G70" s="24"/>
      <c r="H70" s="24"/>
      <c r="I70" s="24"/>
      <c r="J70" s="24"/>
      <c r="K70" s="24"/>
      <c r="L70" s="24"/>
      <c r="M70" s="24"/>
      <c r="N70" s="24"/>
      <c r="O70" s="24"/>
      <c r="P70" s="24">
        <f t="shared" ref="P70:P133" si="5">SUM(G70:O70)</f>
        <v>0</v>
      </c>
      <c r="Q70" s="25">
        <f t="shared" si="4"/>
        <v>0</v>
      </c>
    </row>
    <row r="71" spans="1:17" s="26" customFormat="1" hidden="1" x14ac:dyDescent="0.25">
      <c r="A71" s="21" t="s">
        <v>107</v>
      </c>
      <c r="B71" s="22"/>
      <c r="C71" s="21"/>
      <c r="D71" s="23">
        <v>367100</v>
      </c>
      <c r="E71" s="23">
        <v>468168.73</v>
      </c>
      <c r="F71" s="24">
        <v>0</v>
      </c>
      <c r="G71" s="24"/>
      <c r="H71" s="24"/>
      <c r="I71" s="24"/>
      <c r="J71" s="24"/>
      <c r="K71" s="24"/>
      <c r="L71" s="24"/>
      <c r="M71" s="24"/>
      <c r="N71" s="24"/>
      <c r="O71" s="24"/>
      <c r="P71" s="24">
        <f t="shared" si="5"/>
        <v>0</v>
      </c>
      <c r="Q71" s="25">
        <f t="shared" si="4"/>
        <v>0</v>
      </c>
    </row>
    <row r="72" spans="1:17" s="26" customFormat="1" hidden="1" x14ac:dyDescent="0.25">
      <c r="A72" s="21" t="s">
        <v>108</v>
      </c>
      <c r="B72" s="22"/>
      <c r="C72" s="21"/>
      <c r="D72" s="23">
        <v>460000</v>
      </c>
      <c r="E72" s="23">
        <v>0</v>
      </c>
      <c r="F72" s="24">
        <v>0</v>
      </c>
      <c r="G72" s="24"/>
      <c r="H72" s="24"/>
      <c r="I72" s="24"/>
      <c r="J72" s="24"/>
      <c r="K72" s="24"/>
      <c r="L72" s="24"/>
      <c r="M72" s="24"/>
      <c r="N72" s="24"/>
      <c r="O72" s="24"/>
      <c r="P72" s="24">
        <f t="shared" si="5"/>
        <v>0</v>
      </c>
      <c r="Q72" s="25">
        <f t="shared" ref="Q72:Q103" si="6">F72-P72</f>
        <v>0</v>
      </c>
    </row>
    <row r="73" spans="1:17" s="26" customFormat="1" hidden="1" x14ac:dyDescent="0.25">
      <c r="A73" s="21" t="s">
        <v>109</v>
      </c>
      <c r="B73" s="22"/>
      <c r="C73" s="21"/>
      <c r="D73" s="23">
        <v>1600000</v>
      </c>
      <c r="E73" s="23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>
        <f t="shared" si="5"/>
        <v>0</v>
      </c>
      <c r="Q73" s="25">
        <f t="shared" si="6"/>
        <v>0</v>
      </c>
    </row>
    <row r="74" spans="1:17" s="26" customFormat="1" hidden="1" x14ac:dyDescent="0.25">
      <c r="A74" s="21" t="s">
        <v>110</v>
      </c>
      <c r="B74" s="22"/>
      <c r="C74" s="21"/>
      <c r="D74" s="23"/>
      <c r="E74" s="23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>
        <f t="shared" si="5"/>
        <v>0</v>
      </c>
      <c r="Q74" s="25">
        <f t="shared" si="6"/>
        <v>0</v>
      </c>
    </row>
    <row r="75" spans="1:17" x14ac:dyDescent="0.25">
      <c r="A75" s="17" t="s">
        <v>111</v>
      </c>
      <c r="B75" s="18"/>
      <c r="C75" s="17"/>
      <c r="D75" s="19">
        <v>10089505</v>
      </c>
      <c r="E75" s="19">
        <v>4070573.59</v>
      </c>
      <c r="F75" s="20"/>
      <c r="G75" s="12"/>
      <c r="H75" s="12"/>
      <c r="I75" s="12"/>
      <c r="J75" s="12"/>
      <c r="K75" s="12"/>
      <c r="L75" s="12"/>
      <c r="M75" s="12"/>
      <c r="N75" s="12"/>
      <c r="O75" s="12"/>
      <c r="P75" s="24">
        <f t="shared" si="5"/>
        <v>0</v>
      </c>
      <c r="Q75" s="25">
        <f t="shared" si="6"/>
        <v>0</v>
      </c>
    </row>
    <row r="76" spans="1:17" s="26" customFormat="1" ht="30" x14ac:dyDescent="0.25">
      <c r="A76" s="21" t="s">
        <v>192</v>
      </c>
      <c r="B76" s="22">
        <v>611</v>
      </c>
      <c r="C76" s="21" t="s">
        <v>113</v>
      </c>
      <c r="D76" s="23">
        <v>2588960</v>
      </c>
      <c r="E76" s="23">
        <v>1220583.5900000001</v>
      </c>
      <c r="F76" s="24">
        <v>3700000</v>
      </c>
      <c r="G76" s="24"/>
      <c r="H76" s="24"/>
      <c r="I76" s="24"/>
      <c r="J76" s="24"/>
      <c r="K76" s="24"/>
      <c r="L76" s="24"/>
      <c r="M76" s="24">
        <v>3700000</v>
      </c>
      <c r="N76" s="24"/>
      <c r="O76" s="24"/>
      <c r="P76" s="24">
        <f t="shared" si="5"/>
        <v>3700000</v>
      </c>
      <c r="Q76" s="25">
        <f t="shared" si="6"/>
        <v>0</v>
      </c>
    </row>
    <row r="77" spans="1:17" s="26" customFormat="1" ht="30" x14ac:dyDescent="0.25">
      <c r="A77" s="21" t="s">
        <v>100</v>
      </c>
      <c r="B77" s="22">
        <v>635</v>
      </c>
      <c r="C77" s="21" t="s">
        <v>115</v>
      </c>
      <c r="D77" s="23">
        <v>6000000</v>
      </c>
      <c r="E77" s="23">
        <v>2849990</v>
      </c>
      <c r="F77" s="24">
        <v>6200000</v>
      </c>
      <c r="G77" s="24"/>
      <c r="H77" s="24"/>
      <c r="I77" s="24"/>
      <c r="J77" s="24"/>
      <c r="K77" s="24"/>
      <c r="L77" s="24"/>
      <c r="M77" s="24">
        <v>6200000</v>
      </c>
      <c r="N77" s="24"/>
      <c r="O77" s="24"/>
      <c r="P77" s="24">
        <f t="shared" si="5"/>
        <v>6200000</v>
      </c>
      <c r="Q77" s="25">
        <f t="shared" si="6"/>
        <v>0</v>
      </c>
    </row>
    <row r="78" spans="1:17" s="26" customFormat="1" ht="30" x14ac:dyDescent="0.25">
      <c r="A78" s="21" t="s">
        <v>101</v>
      </c>
      <c r="B78" s="22">
        <v>635</v>
      </c>
      <c r="C78" s="21" t="s">
        <v>116</v>
      </c>
      <c r="D78" s="23">
        <v>1500545</v>
      </c>
      <c r="E78" s="23">
        <v>0</v>
      </c>
      <c r="F78" s="24">
        <v>1500000</v>
      </c>
      <c r="G78" s="24"/>
      <c r="H78" s="24"/>
      <c r="I78" s="24"/>
      <c r="J78" s="24"/>
      <c r="K78" s="24"/>
      <c r="L78" s="24"/>
      <c r="M78" s="24">
        <v>1500000</v>
      </c>
      <c r="N78" s="24"/>
      <c r="O78" s="24"/>
      <c r="P78" s="24">
        <f t="shared" si="5"/>
        <v>1500000</v>
      </c>
      <c r="Q78" s="25">
        <f t="shared" si="6"/>
        <v>0</v>
      </c>
    </row>
    <row r="79" spans="1:17" x14ac:dyDescent="0.25">
      <c r="A79" s="17" t="s">
        <v>117</v>
      </c>
      <c r="B79" s="18"/>
      <c r="C79" s="17"/>
      <c r="D79" s="19">
        <v>7002818</v>
      </c>
      <c r="E79" s="19">
        <v>3352644.41</v>
      </c>
      <c r="F79" s="20"/>
      <c r="G79" s="12"/>
      <c r="H79" s="12"/>
      <c r="I79" s="12"/>
      <c r="J79" s="12"/>
      <c r="K79" s="12"/>
      <c r="L79" s="12"/>
      <c r="M79" s="12"/>
      <c r="N79" s="12"/>
      <c r="O79" s="12"/>
      <c r="P79" s="24">
        <f t="shared" si="5"/>
        <v>0</v>
      </c>
      <c r="Q79" s="25">
        <f t="shared" si="6"/>
        <v>0</v>
      </c>
    </row>
    <row r="80" spans="1:17" s="26" customFormat="1" ht="30" x14ac:dyDescent="0.25">
      <c r="A80" s="21" t="s">
        <v>102</v>
      </c>
      <c r="B80" s="22">
        <v>611</v>
      </c>
      <c r="C80" s="21" t="s">
        <v>119</v>
      </c>
      <c r="D80" s="23">
        <v>1400000</v>
      </c>
      <c r="E80" s="23">
        <v>642412.41</v>
      </c>
      <c r="F80" s="24">
        <v>1570000</v>
      </c>
      <c r="G80" s="24">
        <v>1570000</v>
      </c>
      <c r="H80" s="24"/>
      <c r="I80" s="24"/>
      <c r="J80" s="24"/>
      <c r="K80" s="24"/>
      <c r="L80" s="24"/>
      <c r="M80" s="24"/>
      <c r="N80" s="24"/>
      <c r="O80" s="24"/>
      <c r="P80" s="24">
        <f t="shared" si="5"/>
        <v>1570000</v>
      </c>
      <c r="Q80" s="25">
        <f t="shared" si="6"/>
        <v>0</v>
      </c>
    </row>
    <row r="81" spans="1:17" s="26" customFormat="1" ht="30" x14ac:dyDescent="0.25">
      <c r="A81" s="21" t="s">
        <v>103</v>
      </c>
      <c r="B81" s="22">
        <v>635</v>
      </c>
      <c r="C81" s="21" t="s">
        <v>120</v>
      </c>
      <c r="D81" s="23">
        <v>5602818</v>
      </c>
      <c r="E81" s="23">
        <v>2710232</v>
      </c>
      <c r="F81" s="24">
        <v>6000000</v>
      </c>
      <c r="G81" s="24">
        <v>6000000</v>
      </c>
      <c r="H81" s="24"/>
      <c r="I81" s="24"/>
      <c r="J81" s="24"/>
      <c r="K81" s="24"/>
      <c r="L81" s="24"/>
      <c r="M81" s="24"/>
      <c r="N81" s="24"/>
      <c r="O81" s="24"/>
      <c r="P81" s="24">
        <f t="shared" si="5"/>
        <v>6000000</v>
      </c>
      <c r="Q81" s="25">
        <f t="shared" si="6"/>
        <v>0</v>
      </c>
    </row>
    <row r="82" spans="1:17" hidden="1" x14ac:dyDescent="0.25">
      <c r="A82" s="17" t="s">
        <v>121</v>
      </c>
      <c r="B82" s="18"/>
      <c r="C82" s="17"/>
      <c r="D82" s="19">
        <v>266200</v>
      </c>
      <c r="E82" s="19">
        <v>131962.44</v>
      </c>
      <c r="F82" s="20"/>
      <c r="G82" s="12"/>
      <c r="H82" s="12"/>
      <c r="I82" s="12"/>
      <c r="J82" s="12"/>
      <c r="K82" s="12"/>
      <c r="L82" s="12"/>
      <c r="M82" s="12"/>
      <c r="N82" s="12"/>
      <c r="O82" s="12"/>
      <c r="P82" s="24">
        <f t="shared" si="5"/>
        <v>0</v>
      </c>
      <c r="Q82" s="25">
        <f t="shared" si="6"/>
        <v>0</v>
      </c>
    </row>
    <row r="83" spans="1:17" s="26" customFormat="1" hidden="1" x14ac:dyDescent="0.25">
      <c r="A83" s="21"/>
      <c r="B83" s="22"/>
      <c r="C83" s="21"/>
      <c r="D83" s="23"/>
      <c r="E83" s="2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>
        <f t="shared" si="5"/>
        <v>0</v>
      </c>
      <c r="Q83" s="25">
        <f t="shared" si="6"/>
        <v>0</v>
      </c>
    </row>
    <row r="84" spans="1:17" x14ac:dyDescent="0.25">
      <c r="A84" s="17" t="s">
        <v>122</v>
      </c>
      <c r="B84" s="18"/>
      <c r="C84" s="17"/>
      <c r="D84" s="19">
        <v>3395000</v>
      </c>
      <c r="E84" s="19">
        <v>1751997.02</v>
      </c>
      <c r="F84" s="20"/>
      <c r="G84" s="12"/>
      <c r="H84" s="12"/>
      <c r="I84" s="12"/>
      <c r="J84" s="12"/>
      <c r="K84" s="12"/>
      <c r="L84" s="12"/>
      <c r="M84" s="12"/>
      <c r="N84" s="12"/>
      <c r="O84" s="12"/>
      <c r="P84" s="24">
        <f t="shared" si="5"/>
        <v>0</v>
      </c>
      <c r="Q84" s="25">
        <f t="shared" si="6"/>
        <v>0</v>
      </c>
    </row>
    <row r="85" spans="1:17" ht="30" x14ac:dyDescent="0.25">
      <c r="A85" s="21" t="s">
        <v>104</v>
      </c>
      <c r="B85" s="22">
        <v>634</v>
      </c>
      <c r="C85" s="21" t="s">
        <v>182</v>
      </c>
      <c r="D85" s="23">
        <v>20000</v>
      </c>
      <c r="E85" s="23">
        <v>0</v>
      </c>
      <c r="F85" s="24">
        <v>250000</v>
      </c>
      <c r="G85" s="24"/>
      <c r="H85" s="24"/>
      <c r="I85" s="24">
        <v>250000</v>
      </c>
      <c r="J85" s="24"/>
      <c r="K85" s="24"/>
      <c r="L85" s="24"/>
      <c r="M85" s="24"/>
      <c r="N85" s="24"/>
      <c r="O85" s="24"/>
      <c r="P85" s="24">
        <f>SUM(G85:O85)</f>
        <v>250000</v>
      </c>
      <c r="Q85" s="25">
        <f t="shared" si="6"/>
        <v>0</v>
      </c>
    </row>
    <row r="86" spans="1:17" ht="30" x14ac:dyDescent="0.25">
      <c r="A86" s="21" t="s">
        <v>106</v>
      </c>
      <c r="B86" s="22">
        <v>634</v>
      </c>
      <c r="C86" s="21" t="s">
        <v>124</v>
      </c>
      <c r="D86" s="28"/>
      <c r="E86" s="28"/>
      <c r="F86" s="12">
        <v>500000</v>
      </c>
      <c r="G86" s="12"/>
      <c r="H86" s="12"/>
      <c r="I86" s="12">
        <v>500000</v>
      </c>
      <c r="J86" s="12">
        <v>0</v>
      </c>
      <c r="K86" s="12"/>
      <c r="L86" s="12"/>
      <c r="M86" s="12"/>
      <c r="N86" s="12"/>
      <c r="O86" s="12"/>
      <c r="P86" s="24">
        <f>SUM(G86:O86)</f>
        <v>500000</v>
      </c>
      <c r="Q86" s="25">
        <f t="shared" si="6"/>
        <v>0</v>
      </c>
    </row>
    <row r="87" spans="1:17" s="26" customFormat="1" ht="30" x14ac:dyDescent="0.25">
      <c r="A87" s="21" t="s">
        <v>107</v>
      </c>
      <c r="B87" s="22">
        <v>634</v>
      </c>
      <c r="C87" s="21" t="s">
        <v>125</v>
      </c>
      <c r="D87" s="23">
        <v>3375000</v>
      </c>
      <c r="E87" s="23">
        <v>1751997.02</v>
      </c>
      <c r="F87" s="24">
        <v>3900000</v>
      </c>
      <c r="G87" s="24"/>
      <c r="H87" s="24"/>
      <c r="I87" s="24"/>
      <c r="J87" s="24">
        <v>3900000</v>
      </c>
      <c r="K87" s="24"/>
      <c r="L87" s="24"/>
      <c r="M87" s="24"/>
      <c r="N87" s="24"/>
      <c r="O87" s="24"/>
      <c r="P87" s="24">
        <f>SUM(G87:O87)</f>
        <v>3900000</v>
      </c>
      <c r="Q87" s="25">
        <f t="shared" si="6"/>
        <v>0</v>
      </c>
    </row>
    <row r="88" spans="1:17" s="26" customFormat="1" ht="30" x14ac:dyDescent="0.25">
      <c r="A88" s="21" t="s">
        <v>109</v>
      </c>
      <c r="B88" s="22">
        <v>634</v>
      </c>
      <c r="C88" s="21" t="s">
        <v>123</v>
      </c>
      <c r="D88" s="28"/>
      <c r="E88" s="28"/>
      <c r="F88" s="12">
        <v>3199362</v>
      </c>
      <c r="G88" s="12"/>
      <c r="H88" s="12"/>
      <c r="I88" s="12">
        <v>3199362</v>
      </c>
      <c r="J88" s="12"/>
      <c r="K88" s="12"/>
      <c r="L88" s="12"/>
      <c r="M88" s="12"/>
      <c r="N88" s="12"/>
      <c r="O88" s="12"/>
      <c r="P88" s="24">
        <f>SUM(G88:O88)</f>
        <v>3199362</v>
      </c>
      <c r="Q88" s="25">
        <f t="shared" si="6"/>
        <v>0</v>
      </c>
    </row>
    <row r="89" spans="1:17" x14ac:dyDescent="0.25">
      <c r="A89" s="17" t="s">
        <v>183</v>
      </c>
      <c r="B89" s="18"/>
      <c r="C89" s="17"/>
      <c r="D89" s="19">
        <v>28668170</v>
      </c>
      <c r="E89" s="19">
        <v>14491052.390000001</v>
      </c>
      <c r="F89" s="20"/>
      <c r="G89" s="12"/>
      <c r="H89" s="12"/>
      <c r="I89" s="12"/>
      <c r="J89" s="12"/>
      <c r="K89" s="12"/>
      <c r="L89" s="12"/>
      <c r="M89" s="12"/>
      <c r="N89" s="12"/>
      <c r="O89" s="12"/>
      <c r="P89" s="24">
        <f t="shared" si="5"/>
        <v>0</v>
      </c>
      <c r="Q89" s="25">
        <f t="shared" si="6"/>
        <v>0</v>
      </c>
    </row>
    <row r="90" spans="1:17" ht="30" x14ac:dyDescent="0.25">
      <c r="A90" s="30" t="s">
        <v>112</v>
      </c>
      <c r="B90" s="31">
        <v>638</v>
      </c>
      <c r="C90" s="21" t="s">
        <v>126</v>
      </c>
      <c r="D90" s="28"/>
      <c r="E90" s="28"/>
      <c r="F90" s="12">
        <v>1797349</v>
      </c>
      <c r="G90" s="12"/>
      <c r="H90" s="12"/>
      <c r="I90" s="12"/>
      <c r="J90" s="12"/>
      <c r="K90" s="12"/>
      <c r="L90" s="12"/>
      <c r="M90" s="12">
        <v>1797349</v>
      </c>
      <c r="N90" s="12"/>
      <c r="O90" s="12"/>
      <c r="P90" s="24">
        <f t="shared" si="5"/>
        <v>1797349</v>
      </c>
      <c r="Q90" s="25">
        <f t="shared" si="6"/>
        <v>0</v>
      </c>
    </row>
    <row r="91" spans="1:17" ht="28.9" customHeight="1" x14ac:dyDescent="0.25">
      <c r="A91" s="21" t="s">
        <v>114</v>
      </c>
      <c r="B91" s="31">
        <v>638</v>
      </c>
      <c r="C91" s="21" t="s">
        <v>127</v>
      </c>
      <c r="D91" s="28"/>
      <c r="E91" s="28"/>
      <c r="F91" s="12">
        <v>745050</v>
      </c>
      <c r="G91" s="12"/>
      <c r="H91" s="12"/>
      <c r="I91" s="12"/>
      <c r="J91" s="12"/>
      <c r="K91" s="12"/>
      <c r="L91" s="12"/>
      <c r="M91" s="12">
        <v>745050</v>
      </c>
      <c r="N91" s="12"/>
      <c r="O91" s="12"/>
      <c r="P91" s="24">
        <f t="shared" si="5"/>
        <v>745050</v>
      </c>
      <c r="Q91" s="25">
        <f t="shared" si="6"/>
        <v>0</v>
      </c>
    </row>
    <row r="92" spans="1:17" s="26" customFormat="1" ht="30" x14ac:dyDescent="0.25">
      <c r="A92" s="30" t="s">
        <v>118</v>
      </c>
      <c r="B92" s="31">
        <v>638</v>
      </c>
      <c r="C92" s="21" t="s">
        <v>128</v>
      </c>
      <c r="D92" s="23"/>
      <c r="E92" s="23"/>
      <c r="F92" s="51">
        <v>3060000</v>
      </c>
      <c r="G92" s="24"/>
      <c r="H92" s="24"/>
      <c r="I92" s="24"/>
      <c r="J92" s="24"/>
      <c r="K92" s="24"/>
      <c r="L92" s="24"/>
      <c r="M92" s="24">
        <v>3060000</v>
      </c>
      <c r="N92" s="24"/>
      <c r="O92" s="24"/>
      <c r="P92" s="24">
        <f t="shared" si="5"/>
        <v>3060000</v>
      </c>
      <c r="Q92" s="25">
        <f t="shared" si="6"/>
        <v>0</v>
      </c>
    </row>
    <row r="93" spans="1:17" s="26" customFormat="1" hidden="1" x14ac:dyDescent="0.25">
      <c r="A93" s="30" t="s">
        <v>129</v>
      </c>
      <c r="B93" s="31">
        <v>638</v>
      </c>
      <c r="C93" s="21"/>
      <c r="D93" s="23"/>
      <c r="E93" s="23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4">
        <f t="shared" si="5"/>
        <v>0</v>
      </c>
      <c r="Q93" s="25">
        <f t="shared" si="6"/>
        <v>0</v>
      </c>
    </row>
    <row r="94" spans="1:17" s="26" customFormat="1" hidden="1" x14ac:dyDescent="0.25">
      <c r="A94" s="30" t="s">
        <v>130</v>
      </c>
      <c r="B94" s="31">
        <v>638</v>
      </c>
      <c r="C94" s="21"/>
      <c r="D94" s="23"/>
      <c r="E94" s="23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>
        <f t="shared" si="5"/>
        <v>0</v>
      </c>
      <c r="Q94" s="25">
        <f t="shared" si="6"/>
        <v>0</v>
      </c>
    </row>
    <row r="95" spans="1:17" s="26" customFormat="1" hidden="1" x14ac:dyDescent="0.25">
      <c r="A95" s="30" t="s">
        <v>131</v>
      </c>
      <c r="B95" s="31">
        <v>638</v>
      </c>
      <c r="C95" s="21"/>
      <c r="D95" s="23"/>
      <c r="E95" s="23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>
        <f t="shared" si="5"/>
        <v>0</v>
      </c>
      <c r="Q95" s="25">
        <f t="shared" si="6"/>
        <v>0</v>
      </c>
    </row>
    <row r="96" spans="1:17" s="26" customFormat="1" ht="30" hidden="1" x14ac:dyDescent="0.25">
      <c r="A96" s="30" t="s">
        <v>132</v>
      </c>
      <c r="B96" s="31">
        <v>638</v>
      </c>
      <c r="C96" s="21" t="s">
        <v>92</v>
      </c>
      <c r="D96" s="23"/>
      <c r="E96" s="23"/>
      <c r="F96" s="59">
        <v>646750</v>
      </c>
      <c r="G96" s="24"/>
      <c r="H96" s="24"/>
      <c r="I96" s="24"/>
      <c r="J96" s="24"/>
      <c r="K96" s="24"/>
      <c r="L96" s="24"/>
      <c r="M96" s="24"/>
      <c r="N96" s="24">
        <v>0</v>
      </c>
      <c r="O96" s="24">
        <v>646750</v>
      </c>
      <c r="P96" s="24">
        <f t="shared" si="5"/>
        <v>646750</v>
      </c>
      <c r="Q96" s="25">
        <f t="shared" si="6"/>
        <v>0</v>
      </c>
    </row>
    <row r="97" spans="1:17" s="26" customFormat="1" hidden="1" x14ac:dyDescent="0.25">
      <c r="A97" s="30" t="s">
        <v>133</v>
      </c>
      <c r="B97" s="31">
        <v>638</v>
      </c>
      <c r="C97" s="21" t="s">
        <v>134</v>
      </c>
      <c r="D97" s="23"/>
      <c r="E97" s="23"/>
      <c r="F97" s="32">
        <v>0</v>
      </c>
      <c r="G97" s="24"/>
      <c r="H97" s="24"/>
      <c r="I97" s="24"/>
      <c r="J97" s="24"/>
      <c r="K97" s="24"/>
      <c r="L97" s="24"/>
      <c r="M97" s="24"/>
      <c r="N97" s="24"/>
      <c r="O97" s="24"/>
      <c r="P97" s="24">
        <f t="shared" si="5"/>
        <v>0</v>
      </c>
      <c r="Q97" s="25">
        <f t="shared" si="6"/>
        <v>0</v>
      </c>
    </row>
    <row r="98" spans="1:17" s="26" customFormat="1" hidden="1" x14ac:dyDescent="0.25">
      <c r="A98" s="30" t="s">
        <v>135</v>
      </c>
      <c r="B98" s="22">
        <v>633</v>
      </c>
      <c r="C98" s="21"/>
      <c r="D98" s="23"/>
      <c r="E98" s="23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>
        <f t="shared" si="5"/>
        <v>0</v>
      </c>
      <c r="Q98" s="25">
        <f t="shared" si="6"/>
        <v>0</v>
      </c>
    </row>
    <row r="99" spans="1:17" s="26" customFormat="1" hidden="1" x14ac:dyDescent="0.25">
      <c r="A99" s="30" t="s">
        <v>136</v>
      </c>
      <c r="B99" s="22">
        <v>633</v>
      </c>
      <c r="C99" s="21"/>
      <c r="D99" s="23"/>
      <c r="E99" s="23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>
        <f t="shared" si="5"/>
        <v>0</v>
      </c>
      <c r="Q99" s="25">
        <f t="shared" si="6"/>
        <v>0</v>
      </c>
    </row>
    <row r="100" spans="1:17" s="26" customFormat="1" ht="17.25" hidden="1" customHeight="1" x14ac:dyDescent="0.25">
      <c r="A100" s="30" t="s">
        <v>137</v>
      </c>
      <c r="B100" s="22">
        <v>633</v>
      </c>
      <c r="C100" s="21"/>
      <c r="D100" s="23"/>
      <c r="E100" s="23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>
        <f t="shared" si="5"/>
        <v>0</v>
      </c>
      <c r="Q100" s="25">
        <f t="shared" si="6"/>
        <v>0</v>
      </c>
    </row>
    <row r="101" spans="1:17" hidden="1" x14ac:dyDescent="0.25">
      <c r="A101" s="17" t="s">
        <v>138</v>
      </c>
      <c r="B101" s="18"/>
      <c r="C101" s="17"/>
      <c r="D101" s="19">
        <v>80155</v>
      </c>
      <c r="E101" s="19">
        <v>0</v>
      </c>
      <c r="F101" s="20"/>
      <c r="G101" s="12"/>
      <c r="H101" s="12"/>
      <c r="I101" s="12"/>
      <c r="J101" s="12"/>
      <c r="K101" s="12"/>
      <c r="L101" s="12"/>
      <c r="M101" s="12"/>
      <c r="N101" s="12"/>
      <c r="O101" s="12"/>
      <c r="P101" s="24">
        <f t="shared" si="5"/>
        <v>0</v>
      </c>
      <c r="Q101" s="25">
        <f t="shared" si="6"/>
        <v>0</v>
      </c>
    </row>
    <row r="102" spans="1:17" s="26" customFormat="1" ht="43.5" hidden="1" customHeight="1" x14ac:dyDescent="0.25">
      <c r="A102" s="34" t="s">
        <v>130</v>
      </c>
      <c r="B102" s="35">
        <v>632</v>
      </c>
      <c r="C102" s="21" t="s">
        <v>139</v>
      </c>
      <c r="D102" s="23">
        <v>80155</v>
      </c>
      <c r="E102" s="23">
        <v>0</v>
      </c>
      <c r="F102" s="51">
        <v>0</v>
      </c>
      <c r="G102" s="24"/>
      <c r="H102" s="24"/>
      <c r="I102" s="24"/>
      <c r="J102" s="24"/>
      <c r="K102" s="24"/>
      <c r="L102" s="24"/>
      <c r="M102" s="24"/>
      <c r="N102" s="24"/>
      <c r="O102" s="24"/>
      <c r="P102" s="24">
        <f t="shared" si="5"/>
        <v>0</v>
      </c>
      <c r="Q102" s="25">
        <f t="shared" si="6"/>
        <v>0</v>
      </c>
    </row>
    <row r="103" spans="1:17" s="26" customFormat="1" ht="31.5" hidden="1" customHeight="1" x14ac:dyDescent="0.25">
      <c r="A103" s="21" t="s">
        <v>131</v>
      </c>
      <c r="B103" s="22">
        <v>632</v>
      </c>
      <c r="C103" s="21" t="s">
        <v>180</v>
      </c>
      <c r="D103" s="23"/>
      <c r="E103" s="23"/>
      <c r="F103" s="51"/>
      <c r="G103" s="24"/>
      <c r="H103" s="24"/>
      <c r="I103" s="24"/>
      <c r="J103" s="24"/>
      <c r="K103" s="24"/>
      <c r="L103" s="24"/>
      <c r="M103" s="24"/>
      <c r="N103" s="24"/>
      <c r="O103" s="24"/>
      <c r="P103" s="24">
        <f t="shared" si="5"/>
        <v>0</v>
      </c>
      <c r="Q103" s="25">
        <f t="shared" si="6"/>
        <v>0</v>
      </c>
    </row>
    <row r="104" spans="1:17" s="26" customFormat="1" ht="24.6" hidden="1" customHeight="1" x14ac:dyDescent="0.25">
      <c r="A104" s="21"/>
      <c r="B104" s="22"/>
      <c r="C104" s="21"/>
      <c r="D104" s="23"/>
      <c r="E104" s="23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>
        <f t="shared" si="5"/>
        <v>0</v>
      </c>
      <c r="Q104" s="25">
        <f t="shared" ref="Q104:Q135" si="7">F104-P104</f>
        <v>0</v>
      </c>
    </row>
    <row r="105" spans="1:17" x14ac:dyDescent="0.25">
      <c r="A105" s="17" t="s">
        <v>142</v>
      </c>
      <c r="B105" s="18"/>
      <c r="C105" s="36"/>
      <c r="D105" s="19">
        <v>2400000</v>
      </c>
      <c r="E105" s="19">
        <v>0</v>
      </c>
      <c r="F105" s="20"/>
      <c r="G105" s="12"/>
      <c r="H105" s="12"/>
      <c r="I105" s="12"/>
      <c r="J105" s="12"/>
      <c r="K105" s="12"/>
      <c r="L105" s="12"/>
      <c r="M105" s="12"/>
      <c r="N105" s="12"/>
      <c r="O105" s="12"/>
      <c r="P105" s="24">
        <f t="shared" si="5"/>
        <v>0</v>
      </c>
      <c r="Q105" s="25">
        <f t="shared" si="7"/>
        <v>0</v>
      </c>
    </row>
    <row r="106" spans="1:17" s="26" customFormat="1" x14ac:dyDescent="0.25">
      <c r="A106" s="21" t="s">
        <v>136</v>
      </c>
      <c r="B106" s="22">
        <v>663</v>
      </c>
      <c r="C106" s="34" t="s">
        <v>143</v>
      </c>
      <c r="D106" s="23"/>
      <c r="E106" s="23"/>
      <c r="F106" s="24">
        <v>400000</v>
      </c>
      <c r="G106" s="24">
        <v>400000</v>
      </c>
      <c r="H106" s="24"/>
      <c r="I106" s="24"/>
      <c r="J106" s="24"/>
      <c r="K106" s="24"/>
      <c r="L106" s="24"/>
      <c r="M106" s="24"/>
      <c r="N106" s="24"/>
      <c r="O106" s="24"/>
      <c r="P106" s="24">
        <f t="shared" si="5"/>
        <v>400000</v>
      </c>
      <c r="Q106" s="25">
        <f t="shared" si="7"/>
        <v>0</v>
      </c>
    </row>
    <row r="107" spans="1:17" s="26" customFormat="1" hidden="1" x14ac:dyDescent="0.25">
      <c r="A107" s="21"/>
      <c r="B107" s="22">
        <v>663</v>
      </c>
      <c r="C107" s="34"/>
      <c r="D107" s="23"/>
      <c r="E107" s="23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>
        <f t="shared" si="5"/>
        <v>0</v>
      </c>
      <c r="Q107" s="25">
        <f t="shared" si="7"/>
        <v>0</v>
      </c>
    </row>
    <row r="108" spans="1:17" s="26" customFormat="1" hidden="1" x14ac:dyDescent="0.25">
      <c r="A108" s="21"/>
      <c r="B108" s="22"/>
      <c r="C108" s="34"/>
      <c r="D108" s="23">
        <v>30000</v>
      </c>
      <c r="E108" s="23">
        <v>0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>
        <f t="shared" si="5"/>
        <v>0</v>
      </c>
      <c r="Q108" s="25">
        <f t="shared" si="7"/>
        <v>0</v>
      </c>
    </row>
    <row r="109" spans="1:17" s="26" customFormat="1" hidden="1" x14ac:dyDescent="0.25">
      <c r="A109" s="21"/>
      <c r="B109" s="22"/>
      <c r="C109" s="34"/>
      <c r="D109" s="23">
        <v>0</v>
      </c>
      <c r="E109" s="23">
        <v>0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>
        <f t="shared" si="5"/>
        <v>0</v>
      </c>
      <c r="Q109" s="25">
        <f t="shared" si="7"/>
        <v>0</v>
      </c>
    </row>
    <row r="110" spans="1:17" x14ac:dyDescent="0.25">
      <c r="A110" s="17" t="s">
        <v>144</v>
      </c>
      <c r="B110" s="18"/>
      <c r="C110" s="17"/>
      <c r="D110" s="19">
        <v>412160</v>
      </c>
      <c r="E110" s="19">
        <v>25326.51</v>
      </c>
      <c r="F110" s="20"/>
      <c r="G110" s="12"/>
      <c r="H110" s="12"/>
      <c r="I110" s="12"/>
      <c r="J110" s="12"/>
      <c r="K110" s="12"/>
      <c r="L110" s="12"/>
      <c r="M110" s="12"/>
      <c r="N110" s="12"/>
      <c r="O110" s="12"/>
      <c r="P110" s="24">
        <f t="shared" si="5"/>
        <v>0</v>
      </c>
      <c r="Q110" s="25">
        <f t="shared" si="7"/>
        <v>0</v>
      </c>
    </row>
    <row r="111" spans="1:17" s="26" customFormat="1" ht="30" x14ac:dyDescent="0.25">
      <c r="A111" s="21" t="s">
        <v>193</v>
      </c>
      <c r="B111" s="22">
        <v>711</v>
      </c>
      <c r="C111" s="21" t="s">
        <v>146</v>
      </c>
      <c r="D111" s="23">
        <v>412160</v>
      </c>
      <c r="E111" s="23">
        <v>25326.51</v>
      </c>
      <c r="F111" s="24">
        <v>100000</v>
      </c>
      <c r="G111" s="24"/>
      <c r="H111" s="24"/>
      <c r="I111" s="24"/>
      <c r="J111" s="24"/>
      <c r="K111" s="24">
        <v>100000</v>
      </c>
      <c r="L111" s="24"/>
      <c r="M111" s="24"/>
      <c r="N111" s="24"/>
      <c r="O111" s="24"/>
      <c r="P111" s="24">
        <f t="shared" si="5"/>
        <v>100000</v>
      </c>
      <c r="Q111" s="25">
        <f t="shared" si="7"/>
        <v>0</v>
      </c>
    </row>
    <row r="112" spans="1:17" s="26" customFormat="1" ht="30" hidden="1" x14ac:dyDescent="0.25">
      <c r="A112" s="21" t="s">
        <v>135</v>
      </c>
      <c r="B112" s="22">
        <v>711</v>
      </c>
      <c r="C112" s="21" t="s">
        <v>147</v>
      </c>
      <c r="D112" s="23"/>
      <c r="E112" s="23"/>
      <c r="F112" s="24">
        <v>0</v>
      </c>
      <c r="G112" s="24"/>
      <c r="H112" s="24"/>
      <c r="I112" s="24">
        <v>0</v>
      </c>
      <c r="J112" s="24"/>
      <c r="K112" s="24">
        <v>0</v>
      </c>
      <c r="L112" s="24"/>
      <c r="M112" s="24"/>
      <c r="N112" s="24"/>
      <c r="O112" s="24"/>
      <c r="P112" s="24">
        <f t="shared" si="5"/>
        <v>0</v>
      </c>
      <c r="Q112" s="25">
        <f t="shared" si="7"/>
        <v>0</v>
      </c>
    </row>
    <row r="113" spans="1:17" x14ac:dyDescent="0.25">
      <c r="A113" s="17" t="s">
        <v>148</v>
      </c>
      <c r="B113" s="18"/>
      <c r="C113" s="17"/>
      <c r="D113" s="19">
        <v>2820000</v>
      </c>
      <c r="E113" s="19">
        <v>1224217.53</v>
      </c>
      <c r="F113" s="20"/>
      <c r="G113" s="12"/>
      <c r="H113" s="12"/>
      <c r="I113" s="12"/>
      <c r="J113" s="12"/>
      <c r="K113" s="12"/>
      <c r="L113" s="12"/>
      <c r="M113" s="12"/>
      <c r="N113" s="12"/>
      <c r="O113" s="12"/>
      <c r="P113" s="24">
        <f t="shared" si="5"/>
        <v>0</v>
      </c>
      <c r="Q113" s="25">
        <f t="shared" si="7"/>
        <v>0</v>
      </c>
    </row>
    <row r="114" spans="1:17" s="26" customFormat="1" ht="30" x14ac:dyDescent="0.25">
      <c r="A114" s="21" t="s">
        <v>149</v>
      </c>
      <c r="B114" s="22">
        <v>721</v>
      </c>
      <c r="C114" s="21" t="s">
        <v>150</v>
      </c>
      <c r="D114" s="23">
        <v>1600000</v>
      </c>
      <c r="E114" s="23">
        <v>714755.76</v>
      </c>
      <c r="F114" s="24">
        <v>1090000</v>
      </c>
      <c r="G114" s="24"/>
      <c r="H114" s="24">
        <v>150000</v>
      </c>
      <c r="I114" s="24"/>
      <c r="J114" s="24">
        <v>940000</v>
      </c>
      <c r="K114" s="24"/>
      <c r="L114" s="24"/>
      <c r="M114" s="24"/>
      <c r="N114" s="24"/>
      <c r="O114" s="24"/>
      <c r="P114" s="24">
        <f t="shared" si="5"/>
        <v>1090000</v>
      </c>
      <c r="Q114" s="25">
        <f t="shared" si="7"/>
        <v>0</v>
      </c>
    </row>
    <row r="115" spans="1:17" s="26" customFormat="1" ht="30" x14ac:dyDescent="0.25">
      <c r="A115" s="21" t="s">
        <v>140</v>
      </c>
      <c r="B115" s="22">
        <v>721</v>
      </c>
      <c r="C115" s="21" t="s">
        <v>151</v>
      </c>
      <c r="D115" s="23">
        <v>1200000</v>
      </c>
      <c r="E115" s="23">
        <v>508977.32</v>
      </c>
      <c r="F115" s="24">
        <v>1000000</v>
      </c>
      <c r="G115" s="24"/>
      <c r="H115" s="24"/>
      <c r="I115" s="24"/>
      <c r="J115" s="24">
        <v>500000</v>
      </c>
      <c r="K115" s="24">
        <v>500000</v>
      </c>
      <c r="L115" s="24"/>
      <c r="M115" s="24"/>
      <c r="N115" s="24"/>
      <c r="O115" s="24"/>
      <c r="P115" s="24">
        <f t="shared" si="5"/>
        <v>1000000</v>
      </c>
      <c r="Q115" s="25">
        <f t="shared" si="7"/>
        <v>0</v>
      </c>
    </row>
    <row r="116" spans="1:17" x14ac:dyDescent="0.25">
      <c r="A116" s="17" t="s">
        <v>152</v>
      </c>
      <c r="B116" s="18"/>
      <c r="C116" s="17"/>
      <c r="D116" s="19">
        <v>2000000</v>
      </c>
      <c r="E116" s="19">
        <v>2082233.12</v>
      </c>
      <c r="F116" s="20"/>
      <c r="G116" s="12"/>
      <c r="H116" s="12"/>
      <c r="I116" s="12"/>
      <c r="J116" s="12"/>
      <c r="K116" s="12"/>
      <c r="L116" s="12"/>
      <c r="M116" s="12"/>
      <c r="N116" s="12"/>
      <c r="O116" s="12"/>
      <c r="P116" s="24">
        <f t="shared" si="5"/>
        <v>0</v>
      </c>
      <c r="Q116" s="25">
        <f t="shared" si="7"/>
        <v>0</v>
      </c>
    </row>
    <row r="117" spans="1:17" s="26" customFormat="1" ht="30" x14ac:dyDescent="0.25">
      <c r="A117" s="21" t="s">
        <v>141</v>
      </c>
      <c r="B117" s="22">
        <v>721</v>
      </c>
      <c r="C117" s="21" t="s">
        <v>153</v>
      </c>
      <c r="D117" s="23">
        <v>2000000</v>
      </c>
      <c r="E117" s="23">
        <v>2082233.12</v>
      </c>
      <c r="F117" s="24">
        <v>50000</v>
      </c>
      <c r="G117" s="24"/>
      <c r="H117" s="24"/>
      <c r="I117" s="24"/>
      <c r="J117" s="24"/>
      <c r="K117" s="24">
        <v>50000</v>
      </c>
      <c r="L117" s="24"/>
      <c r="M117" s="24"/>
      <c r="N117" s="24"/>
      <c r="O117" s="24"/>
      <c r="P117" s="24">
        <f t="shared" si="5"/>
        <v>50000</v>
      </c>
      <c r="Q117" s="25">
        <f t="shared" si="7"/>
        <v>0</v>
      </c>
    </row>
    <row r="118" spans="1:17" x14ac:dyDescent="0.25">
      <c r="A118" s="17" t="s">
        <v>154</v>
      </c>
      <c r="B118" s="18"/>
      <c r="C118" s="17"/>
      <c r="D118" s="19">
        <v>90000</v>
      </c>
      <c r="E118" s="19">
        <v>61394.05</v>
      </c>
      <c r="F118" s="20"/>
      <c r="G118" s="12"/>
      <c r="H118" s="12"/>
      <c r="I118" s="12"/>
      <c r="J118" s="12"/>
      <c r="K118" s="12"/>
      <c r="L118" s="12"/>
      <c r="M118" s="12"/>
      <c r="N118" s="12"/>
      <c r="O118" s="12"/>
      <c r="P118" s="24">
        <f t="shared" si="5"/>
        <v>0</v>
      </c>
      <c r="Q118" s="25">
        <f t="shared" si="7"/>
        <v>0</v>
      </c>
    </row>
    <row r="119" spans="1:17" s="26" customFormat="1" ht="30" x14ac:dyDescent="0.25">
      <c r="A119" s="21" t="s">
        <v>155</v>
      </c>
      <c r="B119" s="22">
        <v>711</v>
      </c>
      <c r="C119" s="21" t="s">
        <v>156</v>
      </c>
      <c r="D119" s="23">
        <v>90000</v>
      </c>
      <c r="E119" s="23">
        <v>61394.05</v>
      </c>
      <c r="F119" s="24">
        <v>80000</v>
      </c>
      <c r="G119" s="24"/>
      <c r="H119" s="24"/>
      <c r="I119" s="24"/>
      <c r="J119" s="24"/>
      <c r="K119" s="24"/>
      <c r="L119" s="24">
        <v>80000</v>
      </c>
      <c r="M119" s="24"/>
      <c r="N119" s="24"/>
      <c r="O119" s="24"/>
      <c r="P119" s="24">
        <f t="shared" si="5"/>
        <v>80000</v>
      </c>
      <c r="Q119" s="25">
        <f t="shared" si="7"/>
        <v>0</v>
      </c>
    </row>
    <row r="120" spans="1:17" x14ac:dyDescent="0.25">
      <c r="A120" s="17" t="s">
        <v>157</v>
      </c>
      <c r="B120" s="18"/>
      <c r="C120" s="17"/>
      <c r="D120" s="19">
        <v>2201500</v>
      </c>
      <c r="E120" s="19">
        <v>140000</v>
      </c>
      <c r="F120" s="20"/>
      <c r="G120" s="12"/>
      <c r="H120" s="12"/>
      <c r="I120" s="12"/>
      <c r="J120" s="12"/>
      <c r="K120" s="12"/>
      <c r="L120" s="12"/>
      <c r="M120" s="12"/>
      <c r="N120" s="12"/>
      <c r="O120" s="12"/>
      <c r="P120" s="24">
        <f t="shared" si="5"/>
        <v>0</v>
      </c>
      <c r="Q120" s="25">
        <f t="shared" si="7"/>
        <v>0</v>
      </c>
    </row>
    <row r="121" spans="1:17" ht="30" x14ac:dyDescent="0.25">
      <c r="A121" s="21" t="s">
        <v>145</v>
      </c>
      <c r="B121" s="22">
        <v>844</v>
      </c>
      <c r="C121" s="21" t="s">
        <v>158</v>
      </c>
      <c r="D121" s="23">
        <v>2201500</v>
      </c>
      <c r="E121" s="23">
        <v>140000</v>
      </c>
      <c r="F121" s="51">
        <v>4132638</v>
      </c>
      <c r="G121" s="12"/>
      <c r="H121" s="12"/>
      <c r="I121" s="12">
        <v>4132638</v>
      </c>
      <c r="J121" s="12"/>
      <c r="K121" s="12"/>
      <c r="L121" s="12"/>
      <c r="M121" s="12"/>
      <c r="N121" s="12"/>
      <c r="O121" s="12"/>
      <c r="P121" s="24">
        <f t="shared" si="5"/>
        <v>4132638</v>
      </c>
      <c r="Q121" s="25">
        <f t="shared" si="7"/>
        <v>0</v>
      </c>
    </row>
    <row r="122" spans="1:17" ht="30" x14ac:dyDescent="0.25">
      <c r="A122" s="21" t="s">
        <v>159</v>
      </c>
      <c r="B122" s="22">
        <v>844</v>
      </c>
      <c r="C122" s="21" t="s">
        <v>160</v>
      </c>
      <c r="D122" s="23"/>
      <c r="E122" s="23"/>
      <c r="F122" s="24"/>
      <c r="G122" s="12"/>
      <c r="H122" s="12"/>
      <c r="I122" s="12"/>
      <c r="J122" s="12"/>
      <c r="K122" s="12"/>
      <c r="L122" s="12"/>
      <c r="M122" s="12"/>
      <c r="N122" s="12"/>
      <c r="O122" s="12"/>
      <c r="P122" s="24">
        <f t="shared" si="5"/>
        <v>0</v>
      </c>
      <c r="Q122" s="25">
        <f t="shared" si="7"/>
        <v>0</v>
      </c>
    </row>
    <row r="123" spans="1:17" s="26" customFormat="1" hidden="1" x14ac:dyDescent="0.25">
      <c r="A123" s="21" t="s">
        <v>161</v>
      </c>
      <c r="B123" s="22">
        <v>844</v>
      </c>
      <c r="C123" s="21"/>
      <c r="D123" s="23"/>
      <c r="E123" s="23"/>
      <c r="F123" s="24">
        <v>0</v>
      </c>
      <c r="G123" s="24"/>
      <c r="H123" s="24"/>
      <c r="I123" s="24"/>
      <c r="J123" s="24"/>
      <c r="K123" s="24"/>
      <c r="L123" s="24"/>
      <c r="M123" s="24"/>
      <c r="N123" s="24"/>
      <c r="O123" s="24"/>
      <c r="P123" s="24">
        <f t="shared" si="5"/>
        <v>0</v>
      </c>
      <c r="Q123" s="25">
        <f t="shared" si="7"/>
        <v>0</v>
      </c>
    </row>
    <row r="124" spans="1:17" hidden="1" x14ac:dyDescent="0.25">
      <c r="A124" s="21" t="s">
        <v>162</v>
      </c>
      <c r="B124" s="22">
        <v>844</v>
      </c>
      <c r="C124" s="21"/>
      <c r="D124" s="19"/>
      <c r="E124" s="19"/>
      <c r="F124" s="24">
        <v>0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24">
        <f t="shared" si="5"/>
        <v>0</v>
      </c>
      <c r="Q124" s="25">
        <f t="shared" si="7"/>
        <v>0</v>
      </c>
    </row>
    <row r="125" spans="1:17" s="26" customFormat="1" ht="13.9" hidden="1" customHeight="1" x14ac:dyDescent="0.25">
      <c r="A125" s="21" t="s">
        <v>163</v>
      </c>
      <c r="B125" s="22">
        <v>844</v>
      </c>
      <c r="C125" s="21"/>
      <c r="D125" s="23"/>
      <c r="E125" s="23"/>
      <c r="F125" s="24">
        <v>0</v>
      </c>
      <c r="G125" s="24"/>
      <c r="H125" s="24"/>
      <c r="I125" s="24"/>
      <c r="J125" s="24"/>
      <c r="K125" s="24"/>
      <c r="L125" s="24"/>
      <c r="M125" s="24"/>
      <c r="N125" s="24"/>
      <c r="O125" s="24"/>
      <c r="P125" s="24">
        <f t="shared" si="5"/>
        <v>0</v>
      </c>
      <c r="Q125" s="25">
        <f t="shared" si="7"/>
        <v>0</v>
      </c>
    </row>
    <row r="126" spans="1:17" hidden="1" x14ac:dyDescent="0.25">
      <c r="A126" s="17" t="s">
        <v>164</v>
      </c>
      <c r="B126" s="18"/>
      <c r="C126" s="17"/>
      <c r="D126" s="19">
        <v>2201500</v>
      </c>
      <c r="E126" s="19">
        <v>140000</v>
      </c>
      <c r="F126" s="20"/>
      <c r="G126" s="12"/>
      <c r="H126" s="12"/>
      <c r="I126" s="12"/>
      <c r="J126" s="12"/>
      <c r="K126" s="12"/>
      <c r="L126" s="12"/>
      <c r="M126" s="12"/>
      <c r="N126" s="12"/>
      <c r="O126" s="12"/>
      <c r="P126" s="24">
        <f t="shared" si="5"/>
        <v>0</v>
      </c>
      <c r="Q126" s="25">
        <f t="shared" si="7"/>
        <v>0</v>
      </c>
    </row>
    <row r="127" spans="1:17" hidden="1" x14ac:dyDescent="0.25">
      <c r="A127" s="21" t="s">
        <v>165</v>
      </c>
      <c r="B127" s="31">
        <v>922</v>
      </c>
      <c r="C127" s="21" t="s">
        <v>166</v>
      </c>
      <c r="D127" s="30"/>
      <c r="E127" s="30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24">
        <f t="shared" si="5"/>
        <v>0</v>
      </c>
      <c r="Q127" s="25">
        <f t="shared" si="7"/>
        <v>0</v>
      </c>
    </row>
    <row r="128" spans="1:17" hidden="1" x14ac:dyDescent="0.25">
      <c r="A128" s="17" t="s">
        <v>167</v>
      </c>
      <c r="B128" s="37"/>
      <c r="C128" s="38"/>
      <c r="D128" s="39"/>
      <c r="E128" s="39"/>
      <c r="F128" s="40"/>
      <c r="G128" s="12"/>
      <c r="H128" s="12"/>
      <c r="I128" s="12"/>
      <c r="J128" s="12"/>
      <c r="K128" s="12"/>
      <c r="L128" s="12"/>
      <c r="M128" s="12"/>
      <c r="N128" s="12"/>
      <c r="O128" s="12"/>
      <c r="P128" s="24">
        <f t="shared" si="5"/>
        <v>0</v>
      </c>
      <c r="Q128" s="25">
        <f t="shared" si="7"/>
        <v>0</v>
      </c>
    </row>
    <row r="129" spans="1:17" ht="30" hidden="1" x14ac:dyDescent="0.25">
      <c r="A129" s="41" t="s">
        <v>168</v>
      </c>
      <c r="B129" s="31">
        <v>922</v>
      </c>
      <c r="C129" s="21" t="s">
        <v>169</v>
      </c>
      <c r="D129" s="30"/>
      <c r="E129" s="30"/>
      <c r="F129" s="12">
        <v>0</v>
      </c>
      <c r="G129" s="12"/>
      <c r="H129" s="12"/>
      <c r="I129" s="12"/>
      <c r="J129" s="12"/>
      <c r="K129" s="12"/>
      <c r="L129" s="12"/>
      <c r="M129" s="12"/>
      <c r="N129" s="12"/>
      <c r="O129" s="12"/>
      <c r="P129" s="24">
        <f t="shared" si="5"/>
        <v>0</v>
      </c>
      <c r="Q129" s="25">
        <f t="shared" si="7"/>
        <v>0</v>
      </c>
    </row>
    <row r="130" spans="1:17" hidden="1" x14ac:dyDescent="0.25">
      <c r="A130" s="17" t="s">
        <v>170</v>
      </c>
      <c r="B130" s="37"/>
      <c r="C130" s="38"/>
      <c r="D130" s="39"/>
      <c r="E130" s="39"/>
      <c r="F130" s="40"/>
      <c r="G130" s="12"/>
      <c r="H130" s="12"/>
      <c r="I130" s="12"/>
      <c r="J130" s="12"/>
      <c r="K130" s="12"/>
      <c r="L130" s="12"/>
      <c r="M130" s="12"/>
      <c r="N130" s="12"/>
      <c r="O130" s="12"/>
      <c r="P130" s="24">
        <f t="shared" si="5"/>
        <v>0</v>
      </c>
      <c r="Q130" s="25">
        <f t="shared" si="7"/>
        <v>0</v>
      </c>
    </row>
    <row r="131" spans="1:17" ht="30" hidden="1" x14ac:dyDescent="0.25">
      <c r="A131" s="41" t="s">
        <v>161</v>
      </c>
      <c r="B131" s="31">
        <v>922</v>
      </c>
      <c r="C131" s="21" t="s">
        <v>171</v>
      </c>
      <c r="D131" s="30"/>
      <c r="E131" s="30"/>
      <c r="F131" s="12">
        <v>0</v>
      </c>
      <c r="G131" s="12"/>
      <c r="H131" s="12"/>
      <c r="I131" s="12"/>
      <c r="J131" s="12"/>
      <c r="K131" s="12"/>
      <c r="L131" s="12"/>
      <c r="M131" s="12"/>
      <c r="N131" s="12"/>
      <c r="O131" s="12"/>
      <c r="P131" s="24">
        <f t="shared" si="5"/>
        <v>0</v>
      </c>
      <c r="Q131" s="25">
        <f t="shared" si="7"/>
        <v>0</v>
      </c>
    </row>
    <row r="132" spans="1:17" hidden="1" x14ac:dyDescent="0.25">
      <c r="A132" s="17" t="s">
        <v>172</v>
      </c>
      <c r="B132" s="37"/>
      <c r="C132" s="38"/>
      <c r="D132" s="39"/>
      <c r="E132" s="39"/>
      <c r="F132" s="40"/>
      <c r="G132" s="12"/>
      <c r="H132" s="12"/>
      <c r="I132" s="12"/>
      <c r="J132" s="12"/>
      <c r="K132" s="12"/>
      <c r="L132" s="12"/>
      <c r="M132" s="12"/>
      <c r="N132" s="12"/>
      <c r="O132" s="12"/>
      <c r="P132" s="24">
        <f t="shared" si="5"/>
        <v>0</v>
      </c>
      <c r="Q132" s="25">
        <f t="shared" si="7"/>
        <v>0</v>
      </c>
    </row>
    <row r="133" spans="1:17" ht="30" hidden="1" x14ac:dyDescent="0.25">
      <c r="A133" s="21" t="s">
        <v>163</v>
      </c>
      <c r="B133" s="31">
        <v>922</v>
      </c>
      <c r="C133" s="21" t="s">
        <v>173</v>
      </c>
      <c r="D133" s="30"/>
      <c r="E133" s="30"/>
      <c r="F133" s="12">
        <v>0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24">
        <f t="shared" si="5"/>
        <v>0</v>
      </c>
      <c r="Q133" s="25">
        <f t="shared" si="7"/>
        <v>0</v>
      </c>
    </row>
    <row r="134" spans="1:17" ht="18" customHeight="1" x14ac:dyDescent="0.25">
      <c r="A134" s="68" t="s">
        <v>174</v>
      </c>
      <c r="B134" s="69"/>
      <c r="C134" s="70"/>
      <c r="D134" s="39"/>
      <c r="E134" s="39"/>
      <c r="F134" s="40">
        <f t="shared" ref="F134:O134" si="8">SUM(F8:F133)</f>
        <v>240495887</v>
      </c>
      <c r="G134" s="40">
        <f t="shared" si="8"/>
        <v>24120000</v>
      </c>
      <c r="H134" s="40">
        <f t="shared" si="8"/>
        <v>33780000</v>
      </c>
      <c r="I134" s="40">
        <f t="shared" si="8"/>
        <v>36517400</v>
      </c>
      <c r="J134" s="40">
        <f t="shared" si="8"/>
        <v>54740000</v>
      </c>
      <c r="K134" s="40">
        <f t="shared" si="8"/>
        <v>6305000</v>
      </c>
      <c r="L134" s="40">
        <f t="shared" si="8"/>
        <v>13410000</v>
      </c>
      <c r="M134" s="40">
        <f t="shared" si="8"/>
        <v>69826737</v>
      </c>
      <c r="N134" s="40">
        <f t="shared" si="8"/>
        <v>1000000</v>
      </c>
      <c r="O134" s="40">
        <f t="shared" si="8"/>
        <v>796750</v>
      </c>
      <c r="P134" s="40">
        <f t="shared" ref="P134:P135" si="9">SUM(G134:O134)</f>
        <v>240495887</v>
      </c>
      <c r="Q134" s="25">
        <f t="shared" si="7"/>
        <v>0</v>
      </c>
    </row>
    <row r="135" spans="1:17" x14ac:dyDescent="0.25">
      <c r="A135" s="42" t="s">
        <v>175</v>
      </c>
      <c r="B135" s="43"/>
      <c r="C135" s="44"/>
      <c r="D135" s="44"/>
      <c r="E135" s="44"/>
      <c r="F135" s="45">
        <v>104000000</v>
      </c>
      <c r="G135" s="46">
        <v>1000000</v>
      </c>
      <c r="H135" s="46"/>
      <c r="I135" s="46"/>
      <c r="J135" s="46"/>
      <c r="K135" s="46"/>
      <c r="L135" s="46">
        <v>3000000</v>
      </c>
      <c r="M135" s="46">
        <v>100000000</v>
      </c>
      <c r="N135" s="46"/>
      <c r="O135" s="46"/>
      <c r="P135" s="47">
        <f t="shared" si="9"/>
        <v>104000000</v>
      </c>
      <c r="Q135" s="25">
        <f t="shared" si="7"/>
        <v>0</v>
      </c>
    </row>
    <row r="136" spans="1:17" ht="30.75" customHeight="1" x14ac:dyDescent="0.25">
      <c r="A136" s="71" t="s">
        <v>176</v>
      </c>
      <c r="B136" s="71"/>
      <c r="C136" s="71"/>
      <c r="D136" s="48"/>
      <c r="E136" s="48"/>
      <c r="F136" s="49">
        <f>SUM(F134:F135)</f>
        <v>344495887</v>
      </c>
      <c r="G136" s="49">
        <f t="shared" ref="G136:P136" si="10">SUM(G134:G135)</f>
        <v>25120000</v>
      </c>
      <c r="H136" s="49">
        <f t="shared" si="10"/>
        <v>33780000</v>
      </c>
      <c r="I136" s="49">
        <f t="shared" si="10"/>
        <v>36517400</v>
      </c>
      <c r="J136" s="49">
        <f t="shared" si="10"/>
        <v>54740000</v>
      </c>
      <c r="K136" s="49">
        <f t="shared" si="10"/>
        <v>6305000</v>
      </c>
      <c r="L136" s="49">
        <f t="shared" si="10"/>
        <v>16410000</v>
      </c>
      <c r="M136" s="49">
        <f t="shared" si="10"/>
        <v>169826737</v>
      </c>
      <c r="N136" s="49">
        <f t="shared" si="10"/>
        <v>1000000</v>
      </c>
      <c r="O136" s="49">
        <f t="shared" si="10"/>
        <v>796750</v>
      </c>
      <c r="P136" s="49">
        <f t="shared" si="10"/>
        <v>344495887</v>
      </c>
      <c r="Q136" s="25">
        <f t="shared" ref="Q136" si="11">F136-P136</f>
        <v>0</v>
      </c>
    </row>
  </sheetData>
  <mergeCells count="3">
    <mergeCell ref="A3:O3"/>
    <mergeCell ref="A134:C134"/>
    <mergeCell ref="A136:C13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F2772-A910-4B2C-B400-54F994C1DDED}">
  <dimension ref="A1:Q135"/>
  <sheetViews>
    <sheetView tabSelected="1" topLeftCell="A9" workbookViewId="0">
      <selection activeCell="N18" sqref="N18"/>
    </sheetView>
  </sheetViews>
  <sheetFormatPr defaultRowHeight="15" x14ac:dyDescent="0.25"/>
  <cols>
    <col min="1" max="1" width="9.28515625" customWidth="1"/>
    <col min="2" max="2" width="5.28515625" style="2" customWidth="1"/>
    <col min="3" max="3" width="30.7109375" customWidth="1"/>
    <col min="4" max="5" width="15.7109375" hidden="1" customWidth="1"/>
    <col min="6" max="6" width="11.7109375" style="3" customWidth="1"/>
    <col min="7" max="12" width="10.7109375" style="3" customWidth="1"/>
    <col min="13" max="14" width="11.85546875" style="3" customWidth="1"/>
    <col min="15" max="15" width="10.7109375" style="3" customWidth="1"/>
    <col min="16" max="16" width="13.7109375" style="3" customWidth="1"/>
    <col min="17" max="18" width="12.7109375" customWidth="1"/>
  </cols>
  <sheetData>
    <row r="1" spans="1:17" x14ac:dyDescent="0.25">
      <c r="A1" s="1"/>
      <c r="P1" s="3" t="s">
        <v>190</v>
      </c>
    </row>
    <row r="3" spans="1:17" ht="18.75" x14ac:dyDescent="0.3">
      <c r="A3" s="67" t="s">
        <v>195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4" t="s">
        <v>0</v>
      </c>
    </row>
    <row r="4" spans="1:17" ht="21.75" customHeight="1" x14ac:dyDescent="0.35">
      <c r="A4" s="5"/>
      <c r="F4" s="62"/>
      <c r="G4" s="63"/>
      <c r="H4" s="64"/>
      <c r="I4" s="64"/>
      <c r="J4" s="64"/>
      <c r="K4" s="64"/>
      <c r="L4" s="63"/>
      <c r="M4" s="64"/>
      <c r="N4" s="65"/>
      <c r="O4" s="65"/>
      <c r="P4" s="65"/>
    </row>
    <row r="5" spans="1:17" ht="60" x14ac:dyDescent="0.25">
      <c r="A5" s="6" t="s">
        <v>1</v>
      </c>
      <c r="B5" s="7"/>
      <c r="C5" s="6"/>
      <c r="D5" s="8">
        <v>249108442</v>
      </c>
      <c r="E5" s="8">
        <v>113680357.67</v>
      </c>
      <c r="F5" s="9" t="s">
        <v>179</v>
      </c>
      <c r="G5" s="10" t="s">
        <v>4</v>
      </c>
      <c r="H5" s="66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184</v>
      </c>
      <c r="P5" s="11" t="s">
        <v>197</v>
      </c>
    </row>
    <row r="6" spans="1:17" x14ac:dyDescent="0.25">
      <c r="A6" s="13" t="s">
        <v>12</v>
      </c>
      <c r="B6" s="14"/>
      <c r="C6" s="13"/>
      <c r="D6" s="15">
        <v>249108442</v>
      </c>
      <c r="E6" s="15">
        <v>113680357.67</v>
      </c>
      <c r="F6" s="16">
        <f t="shared" ref="F6:O6" si="0">SUM(F8:F124)</f>
        <v>235111750</v>
      </c>
      <c r="G6" s="16">
        <f t="shared" si="0"/>
        <v>28220000</v>
      </c>
      <c r="H6" s="16">
        <f t="shared" si="0"/>
        <v>34830000</v>
      </c>
      <c r="I6" s="16">
        <f t="shared" si="0"/>
        <v>29480000</v>
      </c>
      <c r="J6" s="16">
        <f t="shared" si="0"/>
        <v>54700000</v>
      </c>
      <c r="K6" s="16">
        <f t="shared" si="0"/>
        <v>6305000</v>
      </c>
      <c r="L6" s="16">
        <f t="shared" si="0"/>
        <v>13425000</v>
      </c>
      <c r="M6" s="16">
        <f t="shared" si="0"/>
        <v>66350000</v>
      </c>
      <c r="N6" s="16">
        <f t="shared" si="0"/>
        <v>1000000</v>
      </c>
      <c r="O6" s="16">
        <f t="shared" si="0"/>
        <v>801750</v>
      </c>
      <c r="P6" s="16">
        <f t="shared" ref="P6:P68" si="1">SUM(G6:O6)</f>
        <v>235111750</v>
      </c>
      <c r="Q6" s="3"/>
    </row>
    <row r="7" spans="1:17" x14ac:dyDescent="0.25">
      <c r="A7" s="17" t="s">
        <v>13</v>
      </c>
      <c r="B7" s="18"/>
      <c r="C7" s="17"/>
      <c r="D7" s="19">
        <v>114984116</v>
      </c>
      <c r="E7" s="19">
        <v>62550669.380000003</v>
      </c>
      <c r="F7" s="20">
        <f t="shared" ref="F7:O7" si="2">SUM(F8:F29)</f>
        <v>149415000</v>
      </c>
      <c r="G7" s="20">
        <f t="shared" si="2"/>
        <v>16150000</v>
      </c>
      <c r="H7" s="20">
        <f t="shared" si="2"/>
        <v>34230000</v>
      </c>
      <c r="I7" s="20">
        <f t="shared" si="2"/>
        <v>18200000</v>
      </c>
      <c r="J7" s="20">
        <f t="shared" si="2"/>
        <v>9500000</v>
      </c>
      <c r="K7" s="20">
        <f t="shared" si="2"/>
        <v>5555000</v>
      </c>
      <c r="L7" s="20">
        <f t="shared" si="2"/>
        <v>13280000</v>
      </c>
      <c r="M7" s="20">
        <f t="shared" si="2"/>
        <v>51350000</v>
      </c>
      <c r="N7" s="20">
        <f t="shared" si="2"/>
        <v>1000000</v>
      </c>
      <c r="O7" s="20">
        <f t="shared" si="2"/>
        <v>150000</v>
      </c>
      <c r="P7" s="20">
        <f t="shared" si="1"/>
        <v>149415000</v>
      </c>
    </row>
    <row r="8" spans="1:17" s="26" customFormat="1" ht="30" x14ac:dyDescent="0.25">
      <c r="A8" s="21" t="s">
        <v>14</v>
      </c>
      <c r="B8" s="22">
        <v>611</v>
      </c>
      <c r="C8" s="21" t="s">
        <v>15</v>
      </c>
      <c r="D8" s="23">
        <v>100000000</v>
      </c>
      <c r="E8" s="23">
        <v>56501934.850000001</v>
      </c>
      <c r="F8" s="24">
        <v>131000000</v>
      </c>
      <c r="G8" s="12">
        <v>16000000</v>
      </c>
      <c r="H8" s="12">
        <v>23000000</v>
      </c>
      <c r="I8" s="12">
        <v>18000000</v>
      </c>
      <c r="J8" s="12">
        <v>8000000</v>
      </c>
      <c r="K8" s="12">
        <v>1500000</v>
      </c>
      <c r="L8" s="12">
        <v>12000000</v>
      </c>
      <c r="M8" s="12">
        <v>51350000</v>
      </c>
      <c r="N8" s="12">
        <v>1000000</v>
      </c>
      <c r="O8" s="12">
        <v>150000</v>
      </c>
      <c r="P8" s="24">
        <f t="shared" si="1"/>
        <v>131000000</v>
      </c>
      <c r="Q8" s="25">
        <f t="shared" ref="Q8:Q39" si="3">F8-P8</f>
        <v>0</v>
      </c>
    </row>
    <row r="9" spans="1:17" s="26" customFormat="1" x14ac:dyDescent="0.25">
      <c r="A9" s="21" t="s">
        <v>16</v>
      </c>
      <c r="B9" s="22">
        <v>613</v>
      </c>
      <c r="C9" s="21" t="s">
        <v>17</v>
      </c>
      <c r="D9" s="23">
        <v>712584</v>
      </c>
      <c r="E9" s="23">
        <v>329731.59999999998</v>
      </c>
      <c r="F9" s="24">
        <v>8000000</v>
      </c>
      <c r="G9" s="24"/>
      <c r="H9" s="24">
        <v>8000000</v>
      </c>
      <c r="I9" s="24"/>
      <c r="J9" s="24"/>
      <c r="K9" s="24"/>
      <c r="L9" s="24"/>
      <c r="M9" s="24"/>
      <c r="N9" s="24"/>
      <c r="O9" s="24"/>
      <c r="P9" s="24">
        <f t="shared" si="1"/>
        <v>8000000</v>
      </c>
      <c r="Q9" s="25">
        <f t="shared" si="3"/>
        <v>0</v>
      </c>
    </row>
    <row r="10" spans="1:17" s="26" customFormat="1" x14ac:dyDescent="0.25">
      <c r="A10" s="21" t="s">
        <v>18</v>
      </c>
      <c r="B10" s="22">
        <v>613</v>
      </c>
      <c r="C10" s="21" t="s">
        <v>19</v>
      </c>
      <c r="D10" s="23">
        <v>75000</v>
      </c>
      <c r="E10" s="23">
        <v>3300.23</v>
      </c>
      <c r="F10" s="24">
        <v>75000</v>
      </c>
      <c r="G10" s="24"/>
      <c r="H10" s="24">
        <v>75000</v>
      </c>
      <c r="I10" s="24"/>
      <c r="J10" s="24"/>
      <c r="K10" s="24"/>
      <c r="L10" s="24"/>
      <c r="M10" s="24"/>
      <c r="N10" s="24"/>
      <c r="O10" s="24"/>
      <c r="P10" s="24">
        <f t="shared" si="1"/>
        <v>75000</v>
      </c>
      <c r="Q10" s="25">
        <f t="shared" si="3"/>
        <v>0</v>
      </c>
    </row>
    <row r="11" spans="1:17" s="26" customFormat="1" ht="30" x14ac:dyDescent="0.25">
      <c r="A11" s="21" t="s">
        <v>191</v>
      </c>
      <c r="B11" s="22">
        <v>614</v>
      </c>
      <c r="C11" s="21" t="s">
        <v>21</v>
      </c>
      <c r="D11" s="23">
        <v>1540000</v>
      </c>
      <c r="E11" s="23">
        <v>716957.93</v>
      </c>
      <c r="F11" s="24">
        <v>1200000</v>
      </c>
      <c r="G11" s="24"/>
      <c r="H11" s="24"/>
      <c r="I11" s="24"/>
      <c r="J11" s="24"/>
      <c r="K11" s="24"/>
      <c r="L11" s="24">
        <v>1200000</v>
      </c>
      <c r="M11" s="24"/>
      <c r="N11" s="24"/>
      <c r="O11" s="24"/>
      <c r="P11" s="24">
        <f>SUM(G11:O11)</f>
        <v>1200000</v>
      </c>
      <c r="Q11" s="25">
        <f t="shared" si="3"/>
        <v>0</v>
      </c>
    </row>
    <row r="12" spans="1:17" s="26" customFormat="1" x14ac:dyDescent="0.25">
      <c r="A12" s="21" t="s">
        <v>20</v>
      </c>
      <c r="B12" s="22">
        <v>614</v>
      </c>
      <c r="C12" s="21" t="s">
        <v>22</v>
      </c>
      <c r="D12" s="23">
        <v>1540000</v>
      </c>
      <c r="E12" s="23">
        <v>716957.93</v>
      </c>
      <c r="F12" s="24">
        <v>5000</v>
      </c>
      <c r="G12" s="24"/>
      <c r="H12" s="24"/>
      <c r="I12" s="24"/>
      <c r="J12" s="24"/>
      <c r="K12" s="24"/>
      <c r="L12" s="24">
        <v>5000</v>
      </c>
      <c r="M12" s="24"/>
      <c r="N12" s="24"/>
      <c r="O12" s="24"/>
      <c r="P12" s="24">
        <f t="shared" si="1"/>
        <v>5000</v>
      </c>
      <c r="Q12" s="25">
        <f t="shared" si="3"/>
        <v>0</v>
      </c>
    </row>
    <row r="13" spans="1:17" s="26" customFormat="1" ht="30" x14ac:dyDescent="0.25">
      <c r="A13" s="21" t="s">
        <v>24</v>
      </c>
      <c r="B13" s="22">
        <v>641</v>
      </c>
      <c r="C13" s="21" t="s">
        <v>25</v>
      </c>
      <c r="D13" s="23">
        <v>300000</v>
      </c>
      <c r="E13" s="23">
        <v>73208.710000000006</v>
      </c>
      <c r="F13" s="24">
        <v>150000</v>
      </c>
      <c r="G13" s="24"/>
      <c r="H13" s="24">
        <v>150000</v>
      </c>
      <c r="I13" s="24"/>
      <c r="J13" s="24"/>
      <c r="K13" s="24"/>
      <c r="L13" s="24"/>
      <c r="M13" s="24"/>
      <c r="N13" s="24"/>
      <c r="O13" s="24"/>
      <c r="P13" s="24">
        <f t="shared" si="1"/>
        <v>150000</v>
      </c>
      <c r="Q13" s="25">
        <f t="shared" si="3"/>
        <v>0</v>
      </c>
    </row>
    <row r="14" spans="1:17" s="26" customFormat="1" x14ac:dyDescent="0.25">
      <c r="A14" s="21" t="s">
        <v>26</v>
      </c>
      <c r="B14" s="22">
        <v>642</v>
      </c>
      <c r="C14" s="21" t="s">
        <v>27</v>
      </c>
      <c r="D14" s="23">
        <v>200000</v>
      </c>
      <c r="E14" s="23">
        <v>0</v>
      </c>
      <c r="F14" s="24">
        <v>1200000</v>
      </c>
      <c r="G14" s="24"/>
      <c r="H14" s="24"/>
      <c r="I14" s="24"/>
      <c r="J14" s="24">
        <v>1200000</v>
      </c>
      <c r="K14" s="24"/>
      <c r="L14" s="24"/>
      <c r="M14" s="24"/>
      <c r="N14" s="24"/>
      <c r="O14" s="24"/>
      <c r="P14" s="24">
        <f>SUM(G14:O14)</f>
        <v>1200000</v>
      </c>
      <c r="Q14" s="25">
        <f t="shared" si="3"/>
        <v>0</v>
      </c>
    </row>
    <row r="15" spans="1:17" s="26" customFormat="1" ht="30" x14ac:dyDescent="0.25">
      <c r="A15" s="21" t="s">
        <v>28</v>
      </c>
      <c r="B15" s="22">
        <v>642</v>
      </c>
      <c r="C15" s="21" t="s">
        <v>29</v>
      </c>
      <c r="D15" s="23">
        <v>38000</v>
      </c>
      <c r="E15" s="23">
        <v>300</v>
      </c>
      <c r="F15" s="24">
        <v>35000</v>
      </c>
      <c r="G15" s="24"/>
      <c r="H15" s="24"/>
      <c r="I15" s="24"/>
      <c r="J15" s="24"/>
      <c r="K15" s="24">
        <v>35000</v>
      </c>
      <c r="L15" s="24"/>
      <c r="M15" s="24"/>
      <c r="N15" s="24"/>
      <c r="O15" s="24"/>
      <c r="P15" s="24">
        <f t="shared" si="1"/>
        <v>35000</v>
      </c>
      <c r="Q15" s="25">
        <f t="shared" si="3"/>
        <v>0</v>
      </c>
    </row>
    <row r="16" spans="1:17" s="26" customFormat="1" ht="30" x14ac:dyDescent="0.25">
      <c r="A16" s="21" t="s">
        <v>30</v>
      </c>
      <c r="B16" s="22">
        <v>642</v>
      </c>
      <c r="C16" s="21" t="s">
        <v>31</v>
      </c>
      <c r="D16" s="23">
        <v>1400000</v>
      </c>
      <c r="E16" s="23">
        <v>746091.8</v>
      </c>
      <c r="F16" s="24">
        <v>1200000</v>
      </c>
      <c r="G16" s="24"/>
      <c r="H16" s="24"/>
      <c r="I16" s="24"/>
      <c r="J16" s="24"/>
      <c r="K16" s="24">
        <v>1200000</v>
      </c>
      <c r="L16" s="24"/>
      <c r="M16" s="24"/>
      <c r="N16" s="24"/>
      <c r="O16" s="24"/>
      <c r="P16" s="24">
        <f t="shared" si="1"/>
        <v>1200000</v>
      </c>
      <c r="Q16" s="25">
        <f t="shared" si="3"/>
        <v>0</v>
      </c>
    </row>
    <row r="17" spans="1:17" s="26" customFormat="1" ht="30" x14ac:dyDescent="0.25">
      <c r="A17" s="21" t="s">
        <v>32</v>
      </c>
      <c r="B17" s="22">
        <v>642</v>
      </c>
      <c r="C17" s="21" t="s">
        <v>33</v>
      </c>
      <c r="D17" s="23">
        <v>200000</v>
      </c>
      <c r="E17" s="23">
        <v>116205.85</v>
      </c>
      <c r="F17" s="24">
        <v>320000</v>
      </c>
      <c r="G17" s="24"/>
      <c r="H17" s="24"/>
      <c r="I17" s="24"/>
      <c r="J17" s="24"/>
      <c r="K17" s="24">
        <v>320000</v>
      </c>
      <c r="L17" s="24"/>
      <c r="M17" s="24"/>
      <c r="N17" s="24"/>
      <c r="O17" s="24"/>
      <c r="P17" s="24">
        <f t="shared" si="1"/>
        <v>320000</v>
      </c>
      <c r="Q17" s="25">
        <f t="shared" si="3"/>
        <v>0</v>
      </c>
    </row>
    <row r="18" spans="1:17" s="26" customFormat="1" ht="30" x14ac:dyDescent="0.25">
      <c r="A18" s="21" t="s">
        <v>34</v>
      </c>
      <c r="B18" s="22">
        <v>642</v>
      </c>
      <c r="C18" s="21" t="s">
        <v>35</v>
      </c>
      <c r="D18" s="23">
        <v>700000</v>
      </c>
      <c r="E18" s="23">
        <v>333696.52</v>
      </c>
      <c r="F18" s="24">
        <v>700000</v>
      </c>
      <c r="G18" s="24"/>
      <c r="H18" s="24"/>
      <c r="I18" s="24"/>
      <c r="J18" s="24"/>
      <c r="K18" s="24">
        <v>700000</v>
      </c>
      <c r="L18" s="24"/>
      <c r="M18" s="24"/>
      <c r="N18" s="24"/>
      <c r="O18" s="24"/>
      <c r="P18" s="24">
        <f t="shared" si="1"/>
        <v>700000</v>
      </c>
      <c r="Q18" s="25">
        <f t="shared" si="3"/>
        <v>0</v>
      </c>
    </row>
    <row r="19" spans="1:17" s="26" customFormat="1" ht="30" x14ac:dyDescent="0.25">
      <c r="A19" s="21" t="s">
        <v>187</v>
      </c>
      <c r="B19" s="22">
        <v>661</v>
      </c>
      <c r="C19" s="21" t="s">
        <v>189</v>
      </c>
      <c r="D19" s="23"/>
      <c r="E19" s="23"/>
      <c r="F19" s="24">
        <v>1500000</v>
      </c>
      <c r="G19" s="24"/>
      <c r="H19" s="24">
        <v>1500000</v>
      </c>
      <c r="I19" s="24"/>
      <c r="J19" s="24"/>
      <c r="K19" s="24"/>
      <c r="L19" s="24"/>
      <c r="M19" s="24"/>
      <c r="N19" s="24"/>
      <c r="O19" s="24"/>
      <c r="P19" s="24">
        <f t="shared" si="1"/>
        <v>1500000</v>
      </c>
      <c r="Q19" s="25">
        <f t="shared" si="3"/>
        <v>0</v>
      </c>
    </row>
    <row r="20" spans="1:17" s="26" customFormat="1" ht="30" x14ac:dyDescent="0.25">
      <c r="A20" s="21" t="s">
        <v>36</v>
      </c>
      <c r="B20" s="22">
        <v>642</v>
      </c>
      <c r="C20" s="21" t="s">
        <v>37</v>
      </c>
      <c r="D20" s="23">
        <v>430000</v>
      </c>
      <c r="E20" s="23">
        <v>234837.5</v>
      </c>
      <c r="F20" s="24">
        <v>800000</v>
      </c>
      <c r="G20" s="24"/>
      <c r="H20" s="24"/>
      <c r="I20" s="24"/>
      <c r="J20" s="24"/>
      <c r="K20" s="24">
        <v>800000</v>
      </c>
      <c r="L20" s="24"/>
      <c r="M20" s="24"/>
      <c r="N20" s="24"/>
      <c r="O20" s="24"/>
      <c r="P20" s="24">
        <f t="shared" si="1"/>
        <v>800000</v>
      </c>
      <c r="Q20" s="25">
        <f t="shared" si="3"/>
        <v>0</v>
      </c>
    </row>
    <row r="21" spans="1:17" s="26" customFormat="1" ht="30" x14ac:dyDescent="0.25">
      <c r="A21" s="21" t="s">
        <v>38</v>
      </c>
      <c r="B21" s="22">
        <v>642</v>
      </c>
      <c r="C21" s="21" t="s">
        <v>39</v>
      </c>
      <c r="D21" s="23">
        <v>200000</v>
      </c>
      <c r="E21" s="23">
        <v>808.35</v>
      </c>
      <c r="F21" s="24">
        <v>200000</v>
      </c>
      <c r="G21" s="24"/>
      <c r="H21" s="24"/>
      <c r="I21" s="24">
        <v>200000</v>
      </c>
      <c r="J21" s="24"/>
      <c r="K21" s="24"/>
      <c r="L21" s="24"/>
      <c r="M21" s="24"/>
      <c r="N21" s="24"/>
      <c r="O21" s="24"/>
      <c r="P21" s="24">
        <f t="shared" si="1"/>
        <v>200000</v>
      </c>
      <c r="Q21" s="25">
        <f t="shared" si="3"/>
        <v>0</v>
      </c>
    </row>
    <row r="22" spans="1:17" s="26" customFormat="1" ht="28.5" customHeight="1" x14ac:dyDescent="0.25">
      <c r="A22" s="21" t="s">
        <v>40</v>
      </c>
      <c r="B22" s="22">
        <v>642</v>
      </c>
      <c r="C22" s="21" t="s">
        <v>41</v>
      </c>
      <c r="D22" s="23">
        <v>960000</v>
      </c>
      <c r="E22" s="23">
        <v>425656.53</v>
      </c>
      <c r="F22" s="24">
        <v>1000000</v>
      </c>
      <c r="G22" s="24"/>
      <c r="H22" s="24"/>
      <c r="I22" s="24"/>
      <c r="J22" s="24"/>
      <c r="K22" s="24">
        <v>1000000</v>
      </c>
      <c r="L22" s="24"/>
      <c r="M22" s="24"/>
      <c r="N22" s="24"/>
      <c r="O22" s="24"/>
      <c r="P22" s="24">
        <f t="shared" si="1"/>
        <v>1000000</v>
      </c>
      <c r="Q22" s="25">
        <f t="shared" si="3"/>
        <v>0</v>
      </c>
    </row>
    <row r="23" spans="1:17" s="26" customFormat="1" ht="28.5" customHeight="1" x14ac:dyDescent="0.25">
      <c r="A23" s="21" t="s">
        <v>42</v>
      </c>
      <c r="B23" s="22">
        <v>651</v>
      </c>
      <c r="C23" s="21" t="s">
        <v>43</v>
      </c>
      <c r="D23" s="23">
        <v>550000</v>
      </c>
      <c r="E23" s="23">
        <v>440068.41</v>
      </c>
      <c r="F23" s="24">
        <v>600000</v>
      </c>
      <c r="G23" s="24"/>
      <c r="H23" s="24">
        <v>600000</v>
      </c>
      <c r="I23" s="24"/>
      <c r="J23" s="24"/>
      <c r="K23" s="24"/>
      <c r="L23" s="24"/>
      <c r="M23" s="24"/>
      <c r="N23" s="24"/>
      <c r="O23" s="24"/>
      <c r="P23" s="24">
        <f t="shared" si="1"/>
        <v>600000</v>
      </c>
      <c r="Q23" s="25">
        <f t="shared" si="3"/>
        <v>0</v>
      </c>
    </row>
    <row r="24" spans="1:17" s="26" customFormat="1" ht="28.5" customHeight="1" x14ac:dyDescent="0.25">
      <c r="A24" s="21" t="s">
        <v>44</v>
      </c>
      <c r="B24" s="22">
        <v>651</v>
      </c>
      <c r="C24" s="21" t="s">
        <v>45</v>
      </c>
      <c r="D24" s="23"/>
      <c r="E24" s="23"/>
      <c r="F24" s="24">
        <v>500000</v>
      </c>
      <c r="G24" s="24"/>
      <c r="H24" s="24">
        <v>500000</v>
      </c>
      <c r="I24" s="24"/>
      <c r="J24" s="24"/>
      <c r="K24" s="24"/>
      <c r="L24" s="24"/>
      <c r="M24" s="24"/>
      <c r="N24" s="24"/>
      <c r="O24" s="24"/>
      <c r="P24" s="24">
        <f t="shared" si="1"/>
        <v>500000</v>
      </c>
      <c r="Q24" s="25">
        <f t="shared" si="3"/>
        <v>0</v>
      </c>
    </row>
    <row r="25" spans="1:17" s="26" customFormat="1" ht="28.5" customHeight="1" x14ac:dyDescent="0.25">
      <c r="A25" s="21" t="s">
        <v>46</v>
      </c>
      <c r="B25" s="22">
        <v>651</v>
      </c>
      <c r="C25" s="21" t="s">
        <v>47</v>
      </c>
      <c r="D25" s="23">
        <v>30000</v>
      </c>
      <c r="E25" s="23">
        <v>12131.56</v>
      </c>
      <c r="F25" s="24">
        <v>75000</v>
      </c>
      <c r="G25" s="24"/>
      <c r="H25" s="24"/>
      <c r="I25" s="24"/>
      <c r="J25" s="24"/>
      <c r="K25" s="24"/>
      <c r="L25" s="24">
        <v>75000</v>
      </c>
      <c r="M25" s="24"/>
      <c r="N25" s="24"/>
      <c r="O25" s="24"/>
      <c r="P25" s="24">
        <f t="shared" si="1"/>
        <v>75000</v>
      </c>
      <c r="Q25" s="25">
        <f t="shared" si="3"/>
        <v>0</v>
      </c>
    </row>
    <row r="26" spans="1:17" s="26" customFormat="1" ht="33" customHeight="1" x14ac:dyDescent="0.25">
      <c r="A26" s="21" t="s">
        <v>48</v>
      </c>
      <c r="B26" s="22">
        <v>652</v>
      </c>
      <c r="C26" s="21" t="s">
        <v>49</v>
      </c>
      <c r="D26" s="23">
        <v>100000</v>
      </c>
      <c r="E26" s="23">
        <v>66440.44</v>
      </c>
      <c r="F26" s="24">
        <v>150000</v>
      </c>
      <c r="G26" s="24">
        <v>150000</v>
      </c>
      <c r="H26" s="24"/>
      <c r="I26" s="24"/>
      <c r="J26" s="24"/>
      <c r="K26" s="24"/>
      <c r="L26" s="24"/>
      <c r="M26" s="24"/>
      <c r="N26" s="24"/>
      <c r="O26" s="24"/>
      <c r="P26" s="24">
        <f t="shared" si="1"/>
        <v>150000</v>
      </c>
      <c r="Q26" s="25">
        <f t="shared" si="3"/>
        <v>0</v>
      </c>
    </row>
    <row r="27" spans="1:17" s="26" customFormat="1" ht="33" customHeight="1" x14ac:dyDescent="0.25">
      <c r="A27" s="21" t="s">
        <v>50</v>
      </c>
      <c r="B27" s="22">
        <v>681</v>
      </c>
      <c r="C27" s="21" t="s">
        <v>51</v>
      </c>
      <c r="D27" s="23">
        <v>10000</v>
      </c>
      <c r="E27" s="23">
        <v>0</v>
      </c>
      <c r="F27" s="24">
        <v>5000</v>
      </c>
      <c r="G27" s="24"/>
      <c r="H27" s="24">
        <v>5000</v>
      </c>
      <c r="I27" s="24"/>
      <c r="J27" s="24"/>
      <c r="K27" s="24"/>
      <c r="L27" s="24"/>
      <c r="M27" s="24"/>
      <c r="N27" s="24"/>
      <c r="O27" s="24"/>
      <c r="P27" s="24">
        <f t="shared" si="1"/>
        <v>5000</v>
      </c>
      <c r="Q27" s="25">
        <f t="shared" si="3"/>
        <v>0</v>
      </c>
    </row>
    <row r="28" spans="1:17" s="26" customFormat="1" ht="30" x14ac:dyDescent="0.25">
      <c r="A28" s="21" t="s">
        <v>52</v>
      </c>
      <c r="B28" s="22">
        <v>681</v>
      </c>
      <c r="C28" s="21" t="s">
        <v>53</v>
      </c>
      <c r="D28" s="23">
        <v>5000</v>
      </c>
      <c r="E28" s="23">
        <v>1453.33</v>
      </c>
      <c r="F28" s="24">
        <v>300000</v>
      </c>
      <c r="G28" s="24"/>
      <c r="H28" s="24"/>
      <c r="I28" s="24"/>
      <c r="J28" s="24">
        <v>300000</v>
      </c>
      <c r="K28" s="24"/>
      <c r="L28" s="24"/>
      <c r="M28" s="24"/>
      <c r="N28" s="24"/>
      <c r="O28" s="24"/>
      <c r="P28" s="24">
        <f t="shared" si="1"/>
        <v>300000</v>
      </c>
      <c r="Q28" s="25">
        <f t="shared" si="3"/>
        <v>0</v>
      </c>
    </row>
    <row r="29" spans="1:17" s="26" customFormat="1" x14ac:dyDescent="0.25">
      <c r="A29" s="21" t="s">
        <v>54</v>
      </c>
      <c r="B29" s="22">
        <v>683</v>
      </c>
      <c r="C29" s="21" t="s">
        <v>55</v>
      </c>
      <c r="D29" s="23">
        <v>400000</v>
      </c>
      <c r="E29" s="23">
        <v>164468.10999999999</v>
      </c>
      <c r="F29" s="24">
        <v>400000</v>
      </c>
      <c r="G29" s="24"/>
      <c r="H29" s="24">
        <v>400000</v>
      </c>
      <c r="I29" s="24"/>
      <c r="J29" s="24"/>
      <c r="K29" s="24"/>
      <c r="L29" s="24"/>
      <c r="M29" s="24"/>
      <c r="N29" s="24"/>
      <c r="O29" s="24"/>
      <c r="P29" s="24">
        <f t="shared" si="1"/>
        <v>400000</v>
      </c>
      <c r="Q29" s="25">
        <f t="shared" si="3"/>
        <v>0</v>
      </c>
    </row>
    <row r="30" spans="1:17" x14ac:dyDescent="0.25">
      <c r="A30" s="17" t="s">
        <v>56</v>
      </c>
      <c r="B30" s="18"/>
      <c r="C30" s="17"/>
      <c r="D30" s="19">
        <v>34773000</v>
      </c>
      <c r="E30" s="19">
        <v>16549802.16</v>
      </c>
      <c r="F30" s="20"/>
      <c r="P30" s="24">
        <f t="shared" si="1"/>
        <v>0</v>
      </c>
      <c r="Q30" s="25">
        <f t="shared" si="3"/>
        <v>0</v>
      </c>
    </row>
    <row r="31" spans="1:17" s="26" customFormat="1" x14ac:dyDescent="0.25">
      <c r="A31" s="21" t="s">
        <v>57</v>
      </c>
      <c r="B31" s="22">
        <v>653</v>
      </c>
      <c r="C31" s="21" t="s">
        <v>58</v>
      </c>
      <c r="D31" s="23">
        <v>34773000</v>
      </c>
      <c r="E31" s="23">
        <v>16549802.16</v>
      </c>
      <c r="F31" s="24">
        <v>46500000</v>
      </c>
      <c r="G31" s="24"/>
      <c r="H31" s="24">
        <v>500000</v>
      </c>
      <c r="I31" s="51">
        <v>6000000</v>
      </c>
      <c r="J31" s="51">
        <v>40000000</v>
      </c>
      <c r="K31" s="51"/>
      <c r="L31" s="24"/>
      <c r="M31" s="24"/>
      <c r="N31" s="24"/>
      <c r="O31" s="24"/>
      <c r="P31" s="24">
        <f t="shared" si="1"/>
        <v>46500000</v>
      </c>
      <c r="Q31" s="25">
        <f t="shared" si="3"/>
        <v>0</v>
      </c>
    </row>
    <row r="32" spans="1:17" x14ac:dyDescent="0.25">
      <c r="A32" s="17" t="s">
        <v>59</v>
      </c>
      <c r="B32" s="18"/>
      <c r="C32" s="17"/>
      <c r="D32" s="19">
        <v>4000000</v>
      </c>
      <c r="E32" s="19">
        <v>1551032.82</v>
      </c>
      <c r="F32" s="20"/>
      <c r="G32" s="12"/>
      <c r="H32" s="12"/>
      <c r="I32" s="60"/>
      <c r="J32" s="60"/>
      <c r="K32" s="60"/>
      <c r="L32" s="12"/>
      <c r="M32" s="12"/>
      <c r="N32" s="12"/>
      <c r="O32" s="12"/>
      <c r="P32" s="24">
        <f t="shared" si="1"/>
        <v>0</v>
      </c>
      <c r="Q32" s="25">
        <f t="shared" si="3"/>
        <v>0</v>
      </c>
    </row>
    <row r="33" spans="1:17" s="26" customFormat="1" x14ac:dyDescent="0.25">
      <c r="A33" s="21" t="s">
        <v>60</v>
      </c>
      <c r="B33" s="22">
        <v>653</v>
      </c>
      <c r="C33" s="21" t="s">
        <v>61</v>
      </c>
      <c r="D33" s="23">
        <v>4000000</v>
      </c>
      <c r="E33" s="23">
        <v>1551032.82</v>
      </c>
      <c r="F33" s="24">
        <v>3500000</v>
      </c>
      <c r="G33" s="24"/>
      <c r="H33" s="24"/>
      <c r="I33" s="24">
        <v>3500000</v>
      </c>
      <c r="J33" s="24"/>
      <c r="K33" s="24"/>
      <c r="L33" s="24"/>
      <c r="M33" s="24"/>
      <c r="N33" s="24"/>
      <c r="O33" s="24"/>
      <c r="P33" s="24">
        <f t="shared" si="1"/>
        <v>3500000</v>
      </c>
      <c r="Q33" s="25">
        <f t="shared" si="3"/>
        <v>0</v>
      </c>
    </row>
    <row r="34" spans="1:17" x14ac:dyDescent="0.25">
      <c r="A34" s="17" t="s">
        <v>62</v>
      </c>
      <c r="B34" s="18"/>
      <c r="C34" s="17"/>
      <c r="D34" s="19">
        <v>635000</v>
      </c>
      <c r="E34" s="19">
        <v>548295.05000000005</v>
      </c>
      <c r="F34" s="20"/>
      <c r="G34" s="12"/>
      <c r="H34" s="12"/>
      <c r="I34" s="12"/>
      <c r="J34" s="12"/>
      <c r="K34" s="12"/>
      <c r="L34" s="12"/>
      <c r="M34" s="12"/>
      <c r="N34" s="12"/>
      <c r="O34" s="12"/>
      <c r="P34" s="24">
        <f t="shared" si="1"/>
        <v>0</v>
      </c>
      <c r="Q34" s="25">
        <f t="shared" si="3"/>
        <v>0</v>
      </c>
    </row>
    <row r="35" spans="1:17" s="26" customFormat="1" x14ac:dyDescent="0.25">
      <c r="A35" s="21" t="s">
        <v>63</v>
      </c>
      <c r="B35" s="22">
        <v>642</v>
      </c>
      <c r="C35" s="21" t="s">
        <v>64</v>
      </c>
      <c r="D35" s="23">
        <v>635000</v>
      </c>
      <c r="E35" s="23">
        <v>548295.05000000005</v>
      </c>
      <c r="F35" s="24">
        <v>750000</v>
      </c>
      <c r="G35" s="24"/>
      <c r="H35" s="24"/>
      <c r="I35" s="24"/>
      <c r="J35" s="24"/>
      <c r="K35" s="24"/>
      <c r="L35" s="24"/>
      <c r="M35" s="24">
        <v>750000</v>
      </c>
      <c r="N35" s="24"/>
      <c r="O35" s="24"/>
      <c r="P35" s="24">
        <f t="shared" si="1"/>
        <v>750000</v>
      </c>
      <c r="Q35" s="25">
        <f t="shared" si="3"/>
        <v>0</v>
      </c>
    </row>
    <row r="36" spans="1:17" x14ac:dyDescent="0.25">
      <c r="A36" s="17" t="s">
        <v>65</v>
      </c>
      <c r="B36" s="18"/>
      <c r="C36" s="17"/>
      <c r="D36" s="19">
        <v>500000</v>
      </c>
      <c r="E36" s="19">
        <v>277069.25</v>
      </c>
      <c r="F36" s="20"/>
      <c r="G36" s="12"/>
      <c r="H36" s="12"/>
      <c r="I36" s="12"/>
      <c r="J36" s="12"/>
      <c r="K36" s="12"/>
      <c r="L36" s="12"/>
      <c r="M36" s="12"/>
      <c r="N36" s="12"/>
      <c r="O36" s="12"/>
      <c r="P36" s="24">
        <f t="shared" si="1"/>
        <v>0</v>
      </c>
      <c r="Q36" s="25">
        <f t="shared" si="3"/>
        <v>0</v>
      </c>
    </row>
    <row r="37" spans="1:17" s="26" customFormat="1" x14ac:dyDescent="0.25">
      <c r="A37" s="21" t="s">
        <v>66</v>
      </c>
      <c r="B37" s="22">
        <v>652</v>
      </c>
      <c r="C37" s="21" t="s">
        <v>67</v>
      </c>
      <c r="D37" s="23">
        <v>500000</v>
      </c>
      <c r="E37" s="23">
        <v>277069.25</v>
      </c>
      <c r="F37" s="24">
        <v>800000</v>
      </c>
      <c r="G37" s="24"/>
      <c r="H37" s="24"/>
      <c r="I37" s="24">
        <v>800000</v>
      </c>
      <c r="J37" s="24"/>
      <c r="K37" s="24"/>
      <c r="L37" s="24"/>
      <c r="M37" s="24"/>
      <c r="N37" s="24"/>
      <c r="O37" s="24"/>
      <c r="P37" s="24">
        <f t="shared" si="1"/>
        <v>800000</v>
      </c>
      <c r="Q37" s="25">
        <f t="shared" si="3"/>
        <v>0</v>
      </c>
    </row>
    <row r="38" spans="1:17" x14ac:dyDescent="0.25">
      <c r="A38" s="17" t="s">
        <v>68</v>
      </c>
      <c r="B38" s="18"/>
      <c r="C38" s="17"/>
      <c r="D38" s="19">
        <v>800000</v>
      </c>
      <c r="E38" s="19">
        <v>391356.21</v>
      </c>
      <c r="F38" s="20"/>
      <c r="G38" s="12"/>
      <c r="H38" s="12"/>
      <c r="I38" s="12"/>
      <c r="J38" s="12"/>
      <c r="K38" s="12"/>
      <c r="L38" s="12"/>
      <c r="M38" s="12"/>
      <c r="N38" s="12"/>
      <c r="O38" s="12"/>
      <c r="P38" s="24">
        <f t="shared" si="1"/>
        <v>0</v>
      </c>
      <c r="Q38" s="25">
        <f t="shared" si="3"/>
        <v>0</v>
      </c>
    </row>
    <row r="39" spans="1:17" s="26" customFormat="1" x14ac:dyDescent="0.25">
      <c r="A39" s="21" t="s">
        <v>69</v>
      </c>
      <c r="B39" s="22">
        <v>642</v>
      </c>
      <c r="C39" s="21" t="s">
        <v>70</v>
      </c>
      <c r="D39" s="23">
        <v>800000</v>
      </c>
      <c r="E39" s="23">
        <v>391356.21</v>
      </c>
      <c r="F39" s="24">
        <v>100000</v>
      </c>
      <c r="G39" s="24"/>
      <c r="H39" s="24"/>
      <c r="I39" s="24">
        <v>100000</v>
      </c>
      <c r="J39" s="24"/>
      <c r="K39" s="24"/>
      <c r="L39" s="24"/>
      <c r="M39" s="24"/>
      <c r="N39" s="24"/>
      <c r="O39" s="24"/>
      <c r="P39" s="24">
        <f t="shared" si="1"/>
        <v>100000</v>
      </c>
      <c r="Q39" s="25">
        <f t="shared" si="3"/>
        <v>0</v>
      </c>
    </row>
    <row r="40" spans="1:17" x14ac:dyDescent="0.25">
      <c r="A40" s="17" t="s">
        <v>71</v>
      </c>
      <c r="B40" s="18"/>
      <c r="C40" s="17"/>
      <c r="D40" s="19">
        <v>450000</v>
      </c>
      <c r="E40" s="19">
        <v>251974.61</v>
      </c>
      <c r="F40" s="20"/>
      <c r="G40" s="12"/>
      <c r="H40" s="12"/>
      <c r="I40" s="12"/>
      <c r="J40" s="12"/>
      <c r="K40" s="12"/>
      <c r="L40" s="12"/>
      <c r="M40" s="12"/>
      <c r="N40" s="12"/>
      <c r="O40" s="12"/>
      <c r="P40" s="24">
        <f t="shared" si="1"/>
        <v>0</v>
      </c>
      <c r="Q40" s="25">
        <f t="shared" ref="Q40:Q71" si="4">F40-P40</f>
        <v>0</v>
      </c>
    </row>
    <row r="41" spans="1:17" s="26" customFormat="1" ht="30" x14ac:dyDescent="0.25">
      <c r="A41" s="21" t="s">
        <v>72</v>
      </c>
      <c r="B41" s="22">
        <v>642</v>
      </c>
      <c r="C41" s="21" t="s">
        <v>73</v>
      </c>
      <c r="D41" s="23">
        <v>450000</v>
      </c>
      <c r="E41" s="23">
        <v>251974.61</v>
      </c>
      <c r="F41" s="24">
        <v>700000</v>
      </c>
      <c r="G41" s="24"/>
      <c r="H41" s="24"/>
      <c r="I41" s="24">
        <v>700000</v>
      </c>
      <c r="J41" s="24"/>
      <c r="K41" s="24"/>
      <c r="L41" s="24"/>
      <c r="M41" s="24"/>
      <c r="N41" s="24"/>
      <c r="O41" s="24"/>
      <c r="P41" s="24">
        <f t="shared" si="1"/>
        <v>700000</v>
      </c>
      <c r="Q41" s="25">
        <f t="shared" si="4"/>
        <v>0</v>
      </c>
    </row>
    <row r="42" spans="1:17" x14ac:dyDescent="0.25">
      <c r="A42" s="17" t="s">
        <v>74</v>
      </c>
      <c r="B42" s="18"/>
      <c r="C42" s="17"/>
      <c r="D42" s="19">
        <v>1290000</v>
      </c>
      <c r="E42" s="19">
        <v>809465.59</v>
      </c>
      <c r="F42" s="20"/>
      <c r="G42" s="12"/>
      <c r="H42" s="12"/>
      <c r="I42" s="12"/>
      <c r="J42" s="12"/>
      <c r="K42" s="12"/>
      <c r="L42" s="12"/>
      <c r="M42" s="12"/>
      <c r="N42" s="12"/>
      <c r="O42" s="12"/>
      <c r="P42" s="24">
        <f t="shared" si="1"/>
        <v>0</v>
      </c>
      <c r="Q42" s="25">
        <f t="shared" si="4"/>
        <v>0</v>
      </c>
    </row>
    <row r="43" spans="1:17" s="26" customFormat="1" ht="30" x14ac:dyDescent="0.25">
      <c r="A43" s="21" t="s">
        <v>75</v>
      </c>
      <c r="B43" s="22">
        <v>642</v>
      </c>
      <c r="C43" s="21" t="s">
        <v>76</v>
      </c>
      <c r="D43" s="23">
        <v>30000</v>
      </c>
      <c r="E43" s="23">
        <v>11375</v>
      </c>
      <c r="F43" s="24">
        <v>70000</v>
      </c>
      <c r="G43" s="24"/>
      <c r="H43" s="24"/>
      <c r="I43" s="24"/>
      <c r="J43" s="24"/>
      <c r="K43" s="24"/>
      <c r="L43" s="24">
        <v>70000</v>
      </c>
      <c r="M43" s="24"/>
      <c r="N43" s="24"/>
      <c r="O43" s="24"/>
      <c r="P43" s="24">
        <f t="shared" si="1"/>
        <v>70000</v>
      </c>
      <c r="Q43" s="25">
        <f t="shared" si="4"/>
        <v>0</v>
      </c>
    </row>
    <row r="44" spans="1:17" s="26" customFormat="1" x14ac:dyDescent="0.25">
      <c r="A44" s="21" t="s">
        <v>77</v>
      </c>
      <c r="B44" s="22">
        <v>652</v>
      </c>
      <c r="C44" s="21" t="s">
        <v>78</v>
      </c>
      <c r="D44" s="23">
        <v>160000</v>
      </c>
      <c r="E44" s="23">
        <v>72135.149999999994</v>
      </c>
      <c r="F44" s="24">
        <v>140000</v>
      </c>
      <c r="G44" s="24"/>
      <c r="H44" s="24"/>
      <c r="I44" s="24">
        <v>140000</v>
      </c>
      <c r="J44" s="24"/>
      <c r="K44" s="24"/>
      <c r="L44" s="24"/>
      <c r="M44" s="24"/>
      <c r="N44" s="24"/>
      <c r="O44" s="24"/>
      <c r="P44" s="24">
        <f t="shared" si="1"/>
        <v>140000</v>
      </c>
      <c r="Q44" s="25">
        <f t="shared" si="4"/>
        <v>0</v>
      </c>
    </row>
    <row r="45" spans="1:17" s="26" customFormat="1" ht="45" x14ac:dyDescent="0.25">
      <c r="A45" s="21" t="s">
        <v>79</v>
      </c>
      <c r="B45" s="22">
        <v>652</v>
      </c>
      <c r="C45" s="21" t="s">
        <v>80</v>
      </c>
      <c r="D45" s="23">
        <v>1100000</v>
      </c>
      <c r="E45" s="23">
        <v>725955.44</v>
      </c>
      <c r="F45" s="24">
        <v>40000</v>
      </c>
      <c r="G45" s="24"/>
      <c r="H45" s="24"/>
      <c r="I45" s="24">
        <v>40000</v>
      </c>
      <c r="J45" s="24"/>
      <c r="K45" s="24"/>
      <c r="L45" s="24"/>
      <c r="M45" s="24"/>
      <c r="N45" s="24"/>
      <c r="O45" s="24"/>
      <c r="P45" s="24">
        <f t="shared" si="1"/>
        <v>40000</v>
      </c>
      <c r="Q45" s="25">
        <f t="shared" si="4"/>
        <v>0</v>
      </c>
    </row>
    <row r="46" spans="1:17" hidden="1" x14ac:dyDescent="0.25">
      <c r="A46" s="17" t="s">
        <v>81</v>
      </c>
      <c r="B46" s="18"/>
      <c r="C46" s="17"/>
      <c r="D46" s="19">
        <v>1200000</v>
      </c>
      <c r="E46" s="19">
        <v>0</v>
      </c>
      <c r="F46" s="20"/>
      <c r="G46" s="12"/>
      <c r="H46" s="12"/>
      <c r="I46" s="12"/>
      <c r="J46" s="12"/>
      <c r="K46" s="12"/>
      <c r="L46" s="12"/>
      <c r="M46" s="12"/>
      <c r="N46" s="12"/>
      <c r="O46" s="12"/>
      <c r="P46" s="24">
        <f t="shared" si="1"/>
        <v>0</v>
      </c>
      <c r="Q46" s="25">
        <f t="shared" si="4"/>
        <v>0</v>
      </c>
    </row>
    <row r="47" spans="1:17" s="26" customFormat="1" ht="30" hidden="1" x14ac:dyDescent="0.25">
      <c r="A47" s="21" t="s">
        <v>82</v>
      </c>
      <c r="B47" s="22">
        <v>633</v>
      </c>
      <c r="C47" s="21" t="s">
        <v>83</v>
      </c>
      <c r="D47" s="23">
        <v>100000</v>
      </c>
      <c r="E47" s="23">
        <v>0</v>
      </c>
      <c r="F47" s="24">
        <v>0</v>
      </c>
      <c r="G47" s="24">
        <v>0</v>
      </c>
      <c r="H47" s="24"/>
      <c r="I47" s="24"/>
      <c r="J47" s="24"/>
      <c r="K47" s="24"/>
      <c r="L47" s="24"/>
      <c r="M47" s="24"/>
      <c r="N47" s="24"/>
      <c r="O47" s="24"/>
      <c r="P47" s="24">
        <f t="shared" si="1"/>
        <v>0</v>
      </c>
      <c r="Q47" s="25">
        <f t="shared" si="4"/>
        <v>0</v>
      </c>
    </row>
    <row r="48" spans="1:17" s="26" customFormat="1" hidden="1" x14ac:dyDescent="0.25">
      <c r="A48" s="21" t="s">
        <v>84</v>
      </c>
      <c r="B48" s="22"/>
      <c r="C48" s="21"/>
      <c r="D48" s="23"/>
      <c r="E48" s="2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>
        <f t="shared" si="1"/>
        <v>0</v>
      </c>
      <c r="Q48" s="25">
        <f t="shared" si="4"/>
        <v>0</v>
      </c>
    </row>
    <row r="49" spans="1:17" s="26" customFormat="1" hidden="1" x14ac:dyDescent="0.25">
      <c r="A49" s="21" t="s">
        <v>85</v>
      </c>
      <c r="B49" s="22"/>
      <c r="C49" s="21"/>
      <c r="D49" s="23"/>
      <c r="E49" s="23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>
        <f t="shared" si="1"/>
        <v>0</v>
      </c>
      <c r="Q49" s="25">
        <f t="shared" si="4"/>
        <v>0</v>
      </c>
    </row>
    <row r="50" spans="1:17" s="26" customFormat="1" hidden="1" x14ac:dyDescent="0.25">
      <c r="A50" s="21"/>
      <c r="B50" s="22"/>
      <c r="C50" s="21"/>
      <c r="D50" s="23"/>
      <c r="E50" s="23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>
        <f t="shared" si="1"/>
        <v>0</v>
      </c>
      <c r="Q50" s="25">
        <f t="shared" si="4"/>
        <v>0</v>
      </c>
    </row>
    <row r="51" spans="1:17" ht="23.25" customHeight="1" x14ac:dyDescent="0.25">
      <c r="A51" s="17" t="s">
        <v>86</v>
      </c>
      <c r="B51" s="18"/>
      <c r="C51" s="17"/>
      <c r="D51" s="19">
        <v>10666000</v>
      </c>
      <c r="E51" s="19">
        <v>0</v>
      </c>
      <c r="F51" s="20"/>
      <c r="G51" s="12"/>
      <c r="H51" s="12"/>
      <c r="I51" s="12"/>
      <c r="J51" s="12"/>
      <c r="K51" s="12"/>
      <c r="L51" s="12"/>
      <c r="M51" s="12"/>
      <c r="N51" s="12"/>
      <c r="O51" s="12"/>
      <c r="P51" s="24">
        <f t="shared" si="1"/>
        <v>0</v>
      </c>
      <c r="Q51" s="25">
        <f t="shared" si="4"/>
        <v>0</v>
      </c>
    </row>
    <row r="52" spans="1:17" s="26" customFormat="1" ht="30" hidden="1" x14ac:dyDescent="0.25">
      <c r="A52" s="21" t="s">
        <v>87</v>
      </c>
      <c r="B52" s="22">
        <v>633</v>
      </c>
      <c r="C52" s="21" t="s">
        <v>88</v>
      </c>
      <c r="D52" s="23">
        <v>3600000</v>
      </c>
      <c r="E52" s="23">
        <v>0</v>
      </c>
      <c r="F52" s="24">
        <v>0</v>
      </c>
      <c r="G52" s="24"/>
      <c r="H52" s="24"/>
      <c r="I52" s="24"/>
      <c r="J52" s="24"/>
      <c r="K52" s="24"/>
      <c r="L52" s="24"/>
      <c r="M52" s="24">
        <v>0</v>
      </c>
      <c r="N52" s="24"/>
      <c r="O52" s="24"/>
      <c r="P52" s="24">
        <f t="shared" si="1"/>
        <v>0</v>
      </c>
      <c r="Q52" s="25">
        <f t="shared" si="4"/>
        <v>0</v>
      </c>
    </row>
    <row r="53" spans="1:17" s="26" customFormat="1" ht="30" hidden="1" x14ac:dyDescent="0.25">
      <c r="A53" s="21" t="s">
        <v>89</v>
      </c>
      <c r="B53" s="22">
        <v>633</v>
      </c>
      <c r="C53" s="21" t="s">
        <v>90</v>
      </c>
      <c r="D53" s="23">
        <v>3600000</v>
      </c>
      <c r="E53" s="23">
        <v>0</v>
      </c>
      <c r="F53" s="24">
        <v>0</v>
      </c>
      <c r="G53" s="24"/>
      <c r="H53" s="24"/>
      <c r="I53" s="24"/>
      <c r="J53" s="24"/>
      <c r="K53" s="24"/>
      <c r="L53" s="24"/>
      <c r="M53" s="24">
        <v>0</v>
      </c>
      <c r="N53" s="24"/>
      <c r="O53" s="24"/>
      <c r="P53" s="24">
        <f t="shared" si="1"/>
        <v>0</v>
      </c>
      <c r="Q53" s="25">
        <f t="shared" si="4"/>
        <v>0</v>
      </c>
    </row>
    <row r="54" spans="1:17" s="26" customFormat="1" ht="30" hidden="1" x14ac:dyDescent="0.25">
      <c r="A54" s="21" t="s">
        <v>84</v>
      </c>
      <c r="B54" s="22">
        <v>633</v>
      </c>
      <c r="C54" s="21" t="s">
        <v>91</v>
      </c>
      <c r="D54" s="23">
        <v>0</v>
      </c>
      <c r="E54" s="23">
        <v>0</v>
      </c>
      <c r="F54" s="24">
        <v>0</v>
      </c>
      <c r="G54" s="24"/>
      <c r="H54" s="24"/>
      <c r="I54" s="24"/>
      <c r="J54" s="24"/>
      <c r="K54" s="24"/>
      <c r="L54" s="24"/>
      <c r="M54" s="24">
        <v>0</v>
      </c>
      <c r="N54" s="24"/>
      <c r="O54" s="24"/>
      <c r="P54" s="24">
        <f t="shared" si="1"/>
        <v>0</v>
      </c>
      <c r="Q54" s="25">
        <f t="shared" si="4"/>
        <v>0</v>
      </c>
    </row>
    <row r="55" spans="1:17" s="26" customFormat="1" ht="30" x14ac:dyDescent="0.25">
      <c r="A55" s="21" t="s">
        <v>85</v>
      </c>
      <c r="B55" s="22">
        <v>633</v>
      </c>
      <c r="C55" s="21" t="s">
        <v>99</v>
      </c>
      <c r="D55" s="23"/>
      <c r="E55" s="23"/>
      <c r="F55" s="24">
        <v>300000</v>
      </c>
      <c r="G55" s="24"/>
      <c r="H55" s="24"/>
      <c r="I55" s="24"/>
      <c r="J55" s="24"/>
      <c r="K55" s="24"/>
      <c r="L55" s="24"/>
      <c r="M55" s="24">
        <v>300000</v>
      </c>
      <c r="N55" s="24"/>
      <c r="O55" s="24"/>
      <c r="P55" s="24">
        <f>SUM(G55:O55)</f>
        <v>300000</v>
      </c>
      <c r="Q55" s="25">
        <f t="shared" si="4"/>
        <v>0</v>
      </c>
    </row>
    <row r="56" spans="1:17" s="26" customFormat="1" ht="30" x14ac:dyDescent="0.25">
      <c r="A56" s="21" t="s">
        <v>93</v>
      </c>
      <c r="B56" s="22">
        <v>633</v>
      </c>
      <c r="C56" s="21" t="s">
        <v>198</v>
      </c>
      <c r="D56" s="23"/>
      <c r="E56" s="23"/>
      <c r="F56" s="24">
        <v>800000</v>
      </c>
      <c r="G56" s="24">
        <v>800000</v>
      </c>
      <c r="H56" s="24"/>
      <c r="I56" s="24"/>
      <c r="J56" s="24"/>
      <c r="K56" s="24"/>
      <c r="L56" s="24"/>
      <c r="M56" s="24"/>
      <c r="N56" s="24"/>
      <c r="O56" s="24"/>
      <c r="P56" s="24">
        <f t="shared" si="1"/>
        <v>800000</v>
      </c>
      <c r="Q56" s="25">
        <f t="shared" si="4"/>
        <v>0</v>
      </c>
    </row>
    <row r="57" spans="1:17" s="26" customFormat="1" ht="30" x14ac:dyDescent="0.25">
      <c r="A57" s="21" t="s">
        <v>94</v>
      </c>
      <c r="B57" s="22">
        <v>633</v>
      </c>
      <c r="C57" s="21" t="s">
        <v>199</v>
      </c>
      <c r="D57" s="23"/>
      <c r="E57" s="23"/>
      <c r="F57" s="24">
        <v>800000</v>
      </c>
      <c r="G57" s="24">
        <v>800000</v>
      </c>
      <c r="H57" s="24"/>
      <c r="I57" s="24"/>
      <c r="J57" s="24"/>
      <c r="K57" s="24"/>
      <c r="L57" s="24"/>
      <c r="M57" s="24"/>
      <c r="N57" s="24"/>
      <c r="O57" s="24"/>
      <c r="P57" s="24">
        <f t="shared" si="1"/>
        <v>800000</v>
      </c>
      <c r="Q57" s="25">
        <f t="shared" si="4"/>
        <v>0</v>
      </c>
    </row>
    <row r="58" spans="1:17" s="26" customFormat="1" ht="30" x14ac:dyDescent="0.25">
      <c r="A58" s="21" t="s">
        <v>95</v>
      </c>
      <c r="B58" s="22">
        <v>633</v>
      </c>
      <c r="C58" s="21" t="s">
        <v>200</v>
      </c>
      <c r="D58" s="23"/>
      <c r="E58" s="23"/>
      <c r="F58" s="24">
        <v>2500000</v>
      </c>
      <c r="G58" s="24">
        <v>2500000</v>
      </c>
      <c r="H58" s="24"/>
      <c r="I58" s="24"/>
      <c r="J58" s="24"/>
      <c r="K58" s="24"/>
      <c r="L58" s="24"/>
      <c r="M58" s="24"/>
      <c r="N58" s="24"/>
      <c r="O58" s="24"/>
      <c r="P58" s="24">
        <f t="shared" si="1"/>
        <v>2500000</v>
      </c>
      <c r="Q58" s="25">
        <f t="shared" si="4"/>
        <v>0</v>
      </c>
    </row>
    <row r="59" spans="1:17" s="26" customFormat="1" hidden="1" x14ac:dyDescent="0.25">
      <c r="A59" s="21" t="s">
        <v>96</v>
      </c>
      <c r="B59" s="22">
        <v>633</v>
      </c>
      <c r="C59" s="21"/>
      <c r="D59" s="23"/>
      <c r="E59" s="23"/>
      <c r="F59" s="24">
        <v>0</v>
      </c>
      <c r="G59" s="24"/>
      <c r="H59" s="24"/>
      <c r="I59" s="24"/>
      <c r="J59" s="24"/>
      <c r="K59" s="24"/>
      <c r="L59" s="24"/>
      <c r="M59" s="24"/>
      <c r="N59" s="24"/>
      <c r="O59" s="24"/>
      <c r="P59" s="24">
        <f t="shared" si="1"/>
        <v>0</v>
      </c>
      <c r="Q59" s="25">
        <f t="shared" si="4"/>
        <v>0</v>
      </c>
    </row>
    <row r="60" spans="1:17" s="26" customFormat="1" ht="21.6" hidden="1" customHeight="1" x14ac:dyDescent="0.25">
      <c r="A60" s="21" t="s">
        <v>97</v>
      </c>
      <c r="B60" s="22">
        <v>633</v>
      </c>
      <c r="C60" s="21"/>
      <c r="D60" s="23"/>
      <c r="E60" s="23"/>
      <c r="F60" s="24">
        <v>0</v>
      </c>
      <c r="G60" s="24"/>
      <c r="H60" s="24"/>
      <c r="I60" s="24"/>
      <c r="J60" s="24"/>
      <c r="K60" s="24"/>
      <c r="L60" s="24"/>
      <c r="M60" s="24"/>
      <c r="N60" s="24"/>
      <c r="O60" s="24"/>
      <c r="P60" s="24">
        <f t="shared" si="1"/>
        <v>0</v>
      </c>
      <c r="Q60" s="25">
        <f t="shared" si="4"/>
        <v>0</v>
      </c>
    </row>
    <row r="61" spans="1:17" s="26" customFormat="1" hidden="1" x14ac:dyDescent="0.25">
      <c r="A61" s="21" t="s">
        <v>98</v>
      </c>
      <c r="B61" s="22">
        <v>633</v>
      </c>
      <c r="C61" s="21"/>
      <c r="D61" s="23"/>
      <c r="E61" s="23"/>
      <c r="F61" s="24">
        <v>0</v>
      </c>
      <c r="G61" s="24"/>
      <c r="H61" s="24"/>
      <c r="I61" s="24"/>
      <c r="J61" s="24"/>
      <c r="K61" s="24"/>
      <c r="L61" s="24"/>
      <c r="M61" s="24"/>
      <c r="N61" s="24"/>
      <c r="O61" s="24"/>
      <c r="P61" s="24">
        <f t="shared" si="1"/>
        <v>0</v>
      </c>
      <c r="Q61" s="25">
        <f t="shared" si="4"/>
        <v>0</v>
      </c>
    </row>
    <row r="62" spans="1:17" s="26" customFormat="1" hidden="1" x14ac:dyDescent="0.25">
      <c r="A62" s="21" t="s">
        <v>93</v>
      </c>
      <c r="B62" s="22"/>
      <c r="Q62" s="25">
        <f t="shared" si="4"/>
        <v>0</v>
      </c>
    </row>
    <row r="63" spans="1:17" hidden="1" x14ac:dyDescent="0.25">
      <c r="A63" s="21" t="s">
        <v>100</v>
      </c>
      <c r="B63" s="27"/>
      <c r="C63" s="27"/>
      <c r="D63" s="28"/>
      <c r="E63" s="28"/>
      <c r="F63" s="24">
        <v>0</v>
      </c>
      <c r="G63" s="12"/>
      <c r="H63" s="12"/>
      <c r="I63" s="12"/>
      <c r="J63" s="12"/>
      <c r="K63" s="12"/>
      <c r="L63" s="12"/>
      <c r="M63" s="12"/>
      <c r="N63" s="12"/>
      <c r="O63" s="12"/>
      <c r="P63" s="24">
        <f t="shared" si="1"/>
        <v>0</v>
      </c>
      <c r="Q63" s="25">
        <f t="shared" si="4"/>
        <v>0</v>
      </c>
    </row>
    <row r="64" spans="1:17" s="26" customFormat="1" hidden="1" x14ac:dyDescent="0.25">
      <c r="A64" s="21" t="s">
        <v>101</v>
      </c>
      <c r="B64" s="22"/>
      <c r="C64" s="21"/>
      <c r="D64" s="23"/>
      <c r="E64" s="23"/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>
        <f t="shared" si="1"/>
        <v>0</v>
      </c>
      <c r="Q64" s="25">
        <f t="shared" si="4"/>
        <v>0</v>
      </c>
    </row>
    <row r="65" spans="1:17" s="26" customFormat="1" hidden="1" x14ac:dyDescent="0.25">
      <c r="A65" s="21" t="s">
        <v>102</v>
      </c>
      <c r="B65" s="22"/>
      <c r="C65" s="21"/>
      <c r="D65" s="23"/>
      <c r="E65" s="23"/>
      <c r="F65" s="24">
        <v>0</v>
      </c>
      <c r="G65" s="24"/>
      <c r="H65" s="24"/>
      <c r="I65" s="24"/>
      <c r="J65" s="24"/>
      <c r="K65" s="24"/>
      <c r="L65" s="24"/>
      <c r="M65" s="24"/>
      <c r="N65" s="24"/>
      <c r="O65" s="24"/>
      <c r="P65" s="24">
        <f t="shared" si="1"/>
        <v>0</v>
      </c>
      <c r="Q65" s="25">
        <f t="shared" si="4"/>
        <v>0</v>
      </c>
    </row>
    <row r="66" spans="1:17" s="26" customFormat="1" hidden="1" x14ac:dyDescent="0.25">
      <c r="A66" s="21" t="s">
        <v>103</v>
      </c>
      <c r="B66" s="22"/>
      <c r="C66" s="21"/>
      <c r="D66" s="23">
        <v>100000</v>
      </c>
      <c r="E66" s="23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>
        <f t="shared" si="1"/>
        <v>0</v>
      </c>
      <c r="Q66" s="25">
        <f t="shared" si="4"/>
        <v>0</v>
      </c>
    </row>
    <row r="67" spans="1:17" s="26" customFormat="1" hidden="1" x14ac:dyDescent="0.25">
      <c r="A67" s="21" t="s">
        <v>104</v>
      </c>
      <c r="B67" s="22"/>
      <c r="C67" s="21"/>
      <c r="D67" s="23">
        <v>1300000</v>
      </c>
      <c r="E67" s="23">
        <v>762522.81</v>
      </c>
      <c r="F67" s="24">
        <v>0</v>
      </c>
      <c r="G67" s="24"/>
      <c r="H67" s="24"/>
      <c r="I67" s="24"/>
      <c r="J67" s="24"/>
      <c r="K67" s="24"/>
      <c r="L67" s="24"/>
      <c r="M67" s="24"/>
      <c r="N67" s="24"/>
      <c r="O67" s="24"/>
      <c r="P67" s="24">
        <f t="shared" si="1"/>
        <v>0</v>
      </c>
      <c r="Q67" s="25">
        <f t="shared" si="4"/>
        <v>0</v>
      </c>
    </row>
    <row r="68" spans="1:17" s="26" customFormat="1" hidden="1" x14ac:dyDescent="0.25">
      <c r="A68" s="21" t="s">
        <v>105</v>
      </c>
      <c r="B68" s="22"/>
      <c r="C68" s="21"/>
      <c r="D68" s="23">
        <v>535600</v>
      </c>
      <c r="E68" s="23">
        <v>425600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>
        <f t="shared" si="1"/>
        <v>0</v>
      </c>
      <c r="Q68" s="25">
        <f t="shared" si="4"/>
        <v>0</v>
      </c>
    </row>
    <row r="69" spans="1:17" s="26" customFormat="1" hidden="1" x14ac:dyDescent="0.25">
      <c r="A69" s="21" t="s">
        <v>106</v>
      </c>
      <c r="B69" s="22"/>
      <c r="C69" s="21"/>
      <c r="D69" s="23">
        <v>100000</v>
      </c>
      <c r="E69" s="23">
        <v>0</v>
      </c>
      <c r="F69" s="24">
        <v>0</v>
      </c>
      <c r="G69" s="24"/>
      <c r="H69" s="24"/>
      <c r="I69" s="24"/>
      <c r="J69" s="24"/>
      <c r="K69" s="24"/>
      <c r="L69" s="24"/>
      <c r="M69" s="24"/>
      <c r="N69" s="24"/>
      <c r="O69" s="24"/>
      <c r="P69" s="24">
        <f t="shared" ref="P69:P132" si="5">SUM(G69:O69)</f>
        <v>0</v>
      </c>
      <c r="Q69" s="25">
        <f t="shared" si="4"/>
        <v>0</v>
      </c>
    </row>
    <row r="70" spans="1:17" s="26" customFormat="1" hidden="1" x14ac:dyDescent="0.25">
      <c r="A70" s="21" t="s">
        <v>107</v>
      </c>
      <c r="B70" s="22"/>
      <c r="C70" s="21"/>
      <c r="D70" s="23">
        <v>367100</v>
      </c>
      <c r="E70" s="23">
        <v>468168.73</v>
      </c>
      <c r="F70" s="24">
        <v>0</v>
      </c>
      <c r="G70" s="24"/>
      <c r="H70" s="24"/>
      <c r="I70" s="24"/>
      <c r="J70" s="24"/>
      <c r="K70" s="24"/>
      <c r="L70" s="24"/>
      <c r="M70" s="24"/>
      <c r="N70" s="24"/>
      <c r="O70" s="24"/>
      <c r="P70" s="24">
        <f t="shared" si="5"/>
        <v>0</v>
      </c>
      <c r="Q70" s="25">
        <f t="shared" si="4"/>
        <v>0</v>
      </c>
    </row>
    <row r="71" spans="1:17" s="26" customFormat="1" hidden="1" x14ac:dyDescent="0.25">
      <c r="A71" s="21" t="s">
        <v>108</v>
      </c>
      <c r="B71" s="22"/>
      <c r="C71" s="21"/>
      <c r="D71" s="23">
        <v>460000</v>
      </c>
      <c r="E71" s="23">
        <v>0</v>
      </c>
      <c r="F71" s="24">
        <v>0</v>
      </c>
      <c r="G71" s="24"/>
      <c r="H71" s="24"/>
      <c r="I71" s="24"/>
      <c r="J71" s="24"/>
      <c r="K71" s="24"/>
      <c r="L71" s="24"/>
      <c r="M71" s="24"/>
      <c r="N71" s="24"/>
      <c r="O71" s="24"/>
      <c r="P71" s="24">
        <f t="shared" si="5"/>
        <v>0</v>
      </c>
      <c r="Q71" s="25">
        <f t="shared" si="4"/>
        <v>0</v>
      </c>
    </row>
    <row r="72" spans="1:17" s="26" customFormat="1" hidden="1" x14ac:dyDescent="0.25">
      <c r="A72" s="21" t="s">
        <v>109</v>
      </c>
      <c r="B72" s="22"/>
      <c r="C72" s="21"/>
      <c r="D72" s="23">
        <v>1600000</v>
      </c>
      <c r="E72" s="23">
        <v>0</v>
      </c>
      <c r="F72" s="24">
        <v>0</v>
      </c>
      <c r="G72" s="24"/>
      <c r="H72" s="24"/>
      <c r="I72" s="24"/>
      <c r="J72" s="24"/>
      <c r="K72" s="24"/>
      <c r="L72" s="24"/>
      <c r="M72" s="24"/>
      <c r="N72" s="24"/>
      <c r="O72" s="24"/>
      <c r="P72" s="24">
        <f t="shared" si="5"/>
        <v>0</v>
      </c>
      <c r="Q72" s="25">
        <f t="shared" ref="Q72:Q103" si="6">F72-P72</f>
        <v>0</v>
      </c>
    </row>
    <row r="73" spans="1:17" s="26" customFormat="1" hidden="1" x14ac:dyDescent="0.25">
      <c r="A73" s="21" t="s">
        <v>110</v>
      </c>
      <c r="B73" s="22"/>
      <c r="C73" s="21"/>
      <c r="D73" s="23"/>
      <c r="E73" s="23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>
        <f t="shared" si="5"/>
        <v>0</v>
      </c>
      <c r="Q73" s="25">
        <f t="shared" si="6"/>
        <v>0</v>
      </c>
    </row>
    <row r="74" spans="1:17" x14ac:dyDescent="0.25">
      <c r="A74" s="17" t="s">
        <v>111</v>
      </c>
      <c r="B74" s="18"/>
      <c r="C74" s="17"/>
      <c r="D74" s="19">
        <v>10089505</v>
      </c>
      <c r="E74" s="19">
        <v>4070573.59</v>
      </c>
      <c r="F74" s="20"/>
      <c r="G74" s="12"/>
      <c r="H74" s="12"/>
      <c r="I74" s="12"/>
      <c r="J74" s="12"/>
      <c r="K74" s="12"/>
      <c r="L74" s="12"/>
      <c r="M74" s="12"/>
      <c r="N74" s="12"/>
      <c r="O74" s="12"/>
      <c r="P74" s="24">
        <f t="shared" si="5"/>
        <v>0</v>
      </c>
      <c r="Q74" s="25">
        <f t="shared" si="6"/>
        <v>0</v>
      </c>
    </row>
    <row r="75" spans="1:17" s="26" customFormat="1" ht="30" x14ac:dyDescent="0.25">
      <c r="A75" s="21" t="s">
        <v>192</v>
      </c>
      <c r="B75" s="22">
        <v>611</v>
      </c>
      <c r="C75" s="21" t="s">
        <v>113</v>
      </c>
      <c r="D75" s="23">
        <v>2588960</v>
      </c>
      <c r="E75" s="23">
        <v>1220583.5900000001</v>
      </c>
      <c r="F75" s="24">
        <v>3700000</v>
      </c>
      <c r="G75" s="24"/>
      <c r="H75" s="24"/>
      <c r="I75" s="24"/>
      <c r="J75" s="24"/>
      <c r="K75" s="24"/>
      <c r="L75" s="24"/>
      <c r="M75" s="24">
        <v>3700000</v>
      </c>
      <c r="N75" s="24"/>
      <c r="O75" s="24"/>
      <c r="P75" s="24">
        <f t="shared" si="5"/>
        <v>3700000</v>
      </c>
      <c r="Q75" s="25">
        <f t="shared" si="6"/>
        <v>0</v>
      </c>
    </row>
    <row r="76" spans="1:17" s="26" customFormat="1" ht="30" x14ac:dyDescent="0.25">
      <c r="A76" s="21" t="s">
        <v>100</v>
      </c>
      <c r="B76" s="22">
        <v>635</v>
      </c>
      <c r="C76" s="21" t="s">
        <v>115</v>
      </c>
      <c r="D76" s="23">
        <v>6000000</v>
      </c>
      <c r="E76" s="23">
        <v>2849990</v>
      </c>
      <c r="F76" s="24">
        <v>6200000</v>
      </c>
      <c r="G76" s="24"/>
      <c r="H76" s="24"/>
      <c r="I76" s="24"/>
      <c r="J76" s="24"/>
      <c r="K76" s="24"/>
      <c r="L76" s="24"/>
      <c r="M76" s="24">
        <v>6200000</v>
      </c>
      <c r="N76" s="24"/>
      <c r="O76" s="24"/>
      <c r="P76" s="24">
        <f t="shared" si="5"/>
        <v>6200000</v>
      </c>
      <c r="Q76" s="25">
        <f t="shared" si="6"/>
        <v>0</v>
      </c>
    </row>
    <row r="77" spans="1:17" s="26" customFormat="1" ht="30" x14ac:dyDescent="0.25">
      <c r="A77" s="21" t="s">
        <v>101</v>
      </c>
      <c r="B77" s="22">
        <v>635</v>
      </c>
      <c r="C77" s="21" t="s">
        <v>116</v>
      </c>
      <c r="D77" s="23">
        <v>1500545</v>
      </c>
      <c r="E77" s="23">
        <v>0</v>
      </c>
      <c r="F77" s="24">
        <v>1500000</v>
      </c>
      <c r="G77" s="24"/>
      <c r="H77" s="24"/>
      <c r="I77" s="24"/>
      <c r="J77" s="24"/>
      <c r="K77" s="24"/>
      <c r="L77" s="24"/>
      <c r="M77" s="24">
        <v>1500000</v>
      </c>
      <c r="N77" s="24"/>
      <c r="O77" s="24"/>
      <c r="P77" s="24">
        <f t="shared" si="5"/>
        <v>1500000</v>
      </c>
      <c r="Q77" s="25">
        <f t="shared" si="6"/>
        <v>0</v>
      </c>
    </row>
    <row r="78" spans="1:17" x14ac:dyDescent="0.25">
      <c r="A78" s="17" t="s">
        <v>117</v>
      </c>
      <c r="B78" s="18"/>
      <c r="C78" s="17"/>
      <c r="D78" s="19">
        <v>7002818</v>
      </c>
      <c r="E78" s="19">
        <v>3352644.41</v>
      </c>
      <c r="F78" s="20"/>
      <c r="G78" s="12"/>
      <c r="H78" s="12"/>
      <c r="I78" s="12"/>
      <c r="J78" s="12"/>
      <c r="K78" s="12"/>
      <c r="L78" s="12"/>
      <c r="M78" s="12"/>
      <c r="N78" s="12"/>
      <c r="O78" s="12"/>
      <c r="P78" s="24">
        <f t="shared" si="5"/>
        <v>0</v>
      </c>
      <c r="Q78" s="25">
        <f t="shared" si="6"/>
        <v>0</v>
      </c>
    </row>
    <row r="79" spans="1:17" s="26" customFormat="1" ht="30" x14ac:dyDescent="0.25">
      <c r="A79" s="21" t="s">
        <v>102</v>
      </c>
      <c r="B79" s="22">
        <v>611</v>
      </c>
      <c r="C79" s="21" t="s">
        <v>119</v>
      </c>
      <c r="D79" s="23">
        <v>1400000</v>
      </c>
      <c r="E79" s="23">
        <v>642412.41</v>
      </c>
      <c r="F79" s="24">
        <v>1570000</v>
      </c>
      <c r="G79" s="24">
        <v>1570000</v>
      </c>
      <c r="H79" s="24"/>
      <c r="I79" s="24"/>
      <c r="J79" s="24"/>
      <c r="K79" s="24"/>
      <c r="L79" s="24"/>
      <c r="M79" s="24"/>
      <c r="N79" s="24"/>
      <c r="O79" s="24"/>
      <c r="P79" s="24">
        <f t="shared" si="5"/>
        <v>1570000</v>
      </c>
      <c r="Q79" s="25">
        <f t="shared" si="6"/>
        <v>0</v>
      </c>
    </row>
    <row r="80" spans="1:17" s="26" customFormat="1" ht="30" x14ac:dyDescent="0.25">
      <c r="A80" s="21" t="s">
        <v>103</v>
      </c>
      <c r="B80" s="22">
        <v>635</v>
      </c>
      <c r="C80" s="21" t="s">
        <v>120</v>
      </c>
      <c r="D80" s="23">
        <v>5602818</v>
      </c>
      <c r="E80" s="23">
        <v>2710232</v>
      </c>
      <c r="F80" s="24">
        <v>6000000</v>
      </c>
      <c r="G80" s="24">
        <v>6000000</v>
      </c>
      <c r="H80" s="24"/>
      <c r="I80" s="24"/>
      <c r="J80" s="24"/>
      <c r="K80" s="24"/>
      <c r="L80" s="24"/>
      <c r="M80" s="24"/>
      <c r="N80" s="24"/>
      <c r="O80" s="24"/>
      <c r="P80" s="24">
        <f t="shared" si="5"/>
        <v>6000000</v>
      </c>
      <c r="Q80" s="25">
        <f t="shared" si="6"/>
        <v>0</v>
      </c>
    </row>
    <row r="81" spans="1:17" hidden="1" x14ac:dyDescent="0.25">
      <c r="A81" s="17" t="s">
        <v>121</v>
      </c>
      <c r="B81" s="18"/>
      <c r="C81" s="17"/>
      <c r="D81" s="19">
        <v>266200</v>
      </c>
      <c r="E81" s="19">
        <v>131962.44</v>
      </c>
      <c r="F81" s="20"/>
      <c r="G81" s="12"/>
      <c r="H81" s="12"/>
      <c r="I81" s="12"/>
      <c r="J81" s="12"/>
      <c r="K81" s="12"/>
      <c r="L81" s="12"/>
      <c r="M81" s="12"/>
      <c r="N81" s="12"/>
      <c r="O81" s="12"/>
      <c r="P81" s="24">
        <f t="shared" si="5"/>
        <v>0</v>
      </c>
      <c r="Q81" s="25">
        <f t="shared" si="6"/>
        <v>0</v>
      </c>
    </row>
    <row r="82" spans="1:17" s="26" customFormat="1" hidden="1" x14ac:dyDescent="0.25">
      <c r="A82" s="21"/>
      <c r="B82" s="22"/>
      <c r="C82" s="21"/>
      <c r="D82" s="23"/>
      <c r="E82" s="23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>
        <f t="shared" si="5"/>
        <v>0</v>
      </c>
      <c r="Q82" s="25">
        <f t="shared" si="6"/>
        <v>0</v>
      </c>
    </row>
    <row r="83" spans="1:17" x14ac:dyDescent="0.25">
      <c r="A83" s="17" t="s">
        <v>122</v>
      </c>
      <c r="B83" s="18"/>
      <c r="C83" s="17"/>
      <c r="D83" s="19">
        <v>3395000</v>
      </c>
      <c r="E83" s="19">
        <v>1751997.02</v>
      </c>
      <c r="F83" s="20"/>
      <c r="G83" s="12"/>
      <c r="H83" s="12"/>
      <c r="I83" s="12"/>
      <c r="J83" s="12"/>
      <c r="K83" s="12"/>
      <c r="L83" s="12"/>
      <c r="M83" s="12"/>
      <c r="N83" s="12"/>
      <c r="O83" s="12"/>
      <c r="P83" s="24">
        <f t="shared" si="5"/>
        <v>0</v>
      </c>
      <c r="Q83" s="25">
        <f t="shared" si="6"/>
        <v>0</v>
      </c>
    </row>
    <row r="84" spans="1:17" ht="30" hidden="1" x14ac:dyDescent="0.25">
      <c r="A84" s="21" t="s">
        <v>104</v>
      </c>
      <c r="B84" s="22">
        <v>634</v>
      </c>
      <c r="C84" s="21" t="s">
        <v>182</v>
      </c>
      <c r="D84" s="23">
        <v>20000</v>
      </c>
      <c r="E84" s="23">
        <v>0</v>
      </c>
      <c r="F84" s="24"/>
      <c r="G84" s="24"/>
      <c r="H84" s="24"/>
      <c r="I84" s="24">
        <v>0</v>
      </c>
      <c r="J84" s="24"/>
      <c r="K84" s="24"/>
      <c r="L84" s="24"/>
      <c r="M84" s="24"/>
      <c r="N84" s="24"/>
      <c r="O84" s="24"/>
      <c r="P84" s="24">
        <f>SUM(G84:O84)</f>
        <v>0</v>
      </c>
      <c r="Q84" s="25">
        <f t="shared" si="6"/>
        <v>0</v>
      </c>
    </row>
    <row r="85" spans="1:17" ht="30" hidden="1" x14ac:dyDescent="0.25">
      <c r="A85" s="21" t="s">
        <v>106</v>
      </c>
      <c r="B85" s="22">
        <v>634</v>
      </c>
      <c r="C85" s="21" t="s">
        <v>124</v>
      </c>
      <c r="D85" s="28"/>
      <c r="E85" s="28"/>
      <c r="F85" s="12"/>
      <c r="G85" s="12"/>
      <c r="H85" s="12"/>
      <c r="I85" s="12">
        <v>0</v>
      </c>
      <c r="J85" s="12">
        <v>0</v>
      </c>
      <c r="K85" s="12"/>
      <c r="L85" s="12"/>
      <c r="M85" s="12"/>
      <c r="N85" s="12"/>
      <c r="O85" s="12"/>
      <c r="P85" s="24">
        <f>SUM(G85:O85)</f>
        <v>0</v>
      </c>
      <c r="Q85" s="25">
        <f t="shared" si="6"/>
        <v>0</v>
      </c>
    </row>
    <row r="86" spans="1:17" s="26" customFormat="1" ht="30" x14ac:dyDescent="0.25">
      <c r="A86" s="21" t="s">
        <v>107</v>
      </c>
      <c r="B86" s="22">
        <v>634</v>
      </c>
      <c r="C86" s="21" t="s">
        <v>125</v>
      </c>
      <c r="D86" s="23">
        <v>3375000</v>
      </c>
      <c r="E86" s="23">
        <v>1751997.02</v>
      </c>
      <c r="F86" s="24">
        <v>3900000</v>
      </c>
      <c r="G86" s="24"/>
      <c r="H86" s="24"/>
      <c r="I86" s="24"/>
      <c r="J86" s="24">
        <v>3900000</v>
      </c>
      <c r="K86" s="24"/>
      <c r="L86" s="24"/>
      <c r="M86" s="24"/>
      <c r="N86" s="24"/>
      <c r="O86" s="24"/>
      <c r="P86" s="24">
        <f>SUM(G86:O86)</f>
        <v>3900000</v>
      </c>
      <c r="Q86" s="25">
        <f t="shared" si="6"/>
        <v>0</v>
      </c>
    </row>
    <row r="87" spans="1:17" s="26" customFormat="1" ht="30" hidden="1" x14ac:dyDescent="0.25">
      <c r="A87" s="21" t="s">
        <v>109</v>
      </c>
      <c r="B87" s="22">
        <v>634</v>
      </c>
      <c r="C87" s="21" t="s">
        <v>123</v>
      </c>
      <c r="D87" s="28"/>
      <c r="E87" s="28"/>
      <c r="F87" s="12"/>
      <c r="G87" s="12"/>
      <c r="H87" s="12"/>
      <c r="I87" s="12">
        <v>0</v>
      </c>
      <c r="J87" s="12"/>
      <c r="K87" s="12"/>
      <c r="L87" s="12"/>
      <c r="M87" s="12"/>
      <c r="N87" s="12"/>
      <c r="O87" s="12"/>
      <c r="P87" s="24">
        <f>SUM(G87:O87)</f>
        <v>0</v>
      </c>
      <c r="Q87" s="25">
        <f t="shared" si="6"/>
        <v>0</v>
      </c>
    </row>
    <row r="88" spans="1:17" x14ac:dyDescent="0.25">
      <c r="A88" s="17" t="s">
        <v>183</v>
      </c>
      <c r="B88" s="18"/>
      <c r="C88" s="17"/>
      <c r="D88" s="19">
        <v>28668170</v>
      </c>
      <c r="E88" s="19">
        <v>14491052.390000001</v>
      </c>
      <c r="F88" s="20"/>
      <c r="G88" s="12"/>
      <c r="H88" s="12"/>
      <c r="I88" s="12"/>
      <c r="J88" s="12"/>
      <c r="K88" s="12"/>
      <c r="L88" s="12"/>
      <c r="M88" s="12"/>
      <c r="N88" s="12"/>
      <c r="O88" s="12"/>
      <c r="P88" s="24">
        <f t="shared" si="5"/>
        <v>0</v>
      </c>
      <c r="Q88" s="25">
        <f t="shared" si="6"/>
        <v>0</v>
      </c>
    </row>
    <row r="89" spans="1:17" ht="30" x14ac:dyDescent="0.25">
      <c r="A89" s="30" t="s">
        <v>112</v>
      </c>
      <c r="B89" s="31">
        <v>638</v>
      </c>
      <c r="C89" s="21" t="s">
        <v>126</v>
      </c>
      <c r="D89" s="28"/>
      <c r="E89" s="28"/>
      <c r="F89" s="12">
        <v>1700000</v>
      </c>
      <c r="G89" s="12"/>
      <c r="H89" s="12"/>
      <c r="I89" s="12"/>
      <c r="J89" s="12"/>
      <c r="K89" s="12"/>
      <c r="L89" s="12"/>
      <c r="M89" s="12">
        <v>1700000</v>
      </c>
      <c r="N89" s="12"/>
      <c r="O89" s="12"/>
      <c r="P89" s="24">
        <f t="shared" si="5"/>
        <v>1700000</v>
      </c>
      <c r="Q89" s="25">
        <f t="shared" si="6"/>
        <v>0</v>
      </c>
    </row>
    <row r="90" spans="1:17" ht="28.9" customHeight="1" x14ac:dyDescent="0.25">
      <c r="A90" s="21" t="s">
        <v>114</v>
      </c>
      <c r="B90" s="31">
        <v>638</v>
      </c>
      <c r="C90" s="21" t="s">
        <v>127</v>
      </c>
      <c r="D90" s="28"/>
      <c r="E90" s="28"/>
      <c r="F90" s="12">
        <v>850000</v>
      </c>
      <c r="G90" s="12"/>
      <c r="H90" s="12"/>
      <c r="I90" s="12"/>
      <c r="J90" s="12"/>
      <c r="K90" s="12"/>
      <c r="L90" s="12"/>
      <c r="M90" s="12">
        <v>850000</v>
      </c>
      <c r="N90" s="12"/>
      <c r="O90" s="12"/>
      <c r="P90" s="24">
        <f t="shared" si="5"/>
        <v>850000</v>
      </c>
      <c r="Q90" s="25">
        <f t="shared" si="6"/>
        <v>0</v>
      </c>
    </row>
    <row r="91" spans="1:17" s="26" customFormat="1" ht="30" hidden="1" x14ac:dyDescent="0.25">
      <c r="A91" s="30" t="s">
        <v>118</v>
      </c>
      <c r="B91" s="31">
        <v>638</v>
      </c>
      <c r="C91" s="21" t="s">
        <v>128</v>
      </c>
      <c r="D91" s="23"/>
      <c r="E91" s="23"/>
      <c r="F91" s="51"/>
      <c r="G91" s="24"/>
      <c r="H91" s="24"/>
      <c r="I91" s="24"/>
      <c r="J91" s="24"/>
      <c r="K91" s="24"/>
      <c r="L91" s="24"/>
      <c r="M91" s="24">
        <v>0</v>
      </c>
      <c r="N91" s="24"/>
      <c r="O91" s="24"/>
      <c r="P91" s="24">
        <f t="shared" si="5"/>
        <v>0</v>
      </c>
      <c r="Q91" s="25">
        <f t="shared" si="6"/>
        <v>0</v>
      </c>
    </row>
    <row r="92" spans="1:17" s="26" customFormat="1" hidden="1" x14ac:dyDescent="0.25">
      <c r="A92" s="30" t="s">
        <v>129</v>
      </c>
      <c r="B92" s="31">
        <v>638</v>
      </c>
      <c r="C92" s="21"/>
      <c r="D92" s="23"/>
      <c r="E92" s="23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4">
        <f t="shared" si="5"/>
        <v>0</v>
      </c>
      <c r="Q92" s="25">
        <f t="shared" si="6"/>
        <v>0</v>
      </c>
    </row>
    <row r="93" spans="1:17" s="26" customFormat="1" hidden="1" x14ac:dyDescent="0.25">
      <c r="A93" s="30" t="s">
        <v>130</v>
      </c>
      <c r="B93" s="31">
        <v>638</v>
      </c>
      <c r="C93" s="21"/>
      <c r="D93" s="23"/>
      <c r="E93" s="23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>
        <f t="shared" si="5"/>
        <v>0</v>
      </c>
      <c r="Q93" s="25">
        <f t="shared" si="6"/>
        <v>0</v>
      </c>
    </row>
    <row r="94" spans="1:17" s="26" customFormat="1" hidden="1" x14ac:dyDescent="0.25">
      <c r="A94" s="30" t="s">
        <v>131</v>
      </c>
      <c r="B94" s="31">
        <v>638</v>
      </c>
      <c r="C94" s="21"/>
      <c r="D94" s="23"/>
      <c r="E94" s="23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>
        <f t="shared" si="5"/>
        <v>0</v>
      </c>
      <c r="Q94" s="25">
        <f t="shared" si="6"/>
        <v>0</v>
      </c>
    </row>
    <row r="95" spans="1:17" s="26" customFormat="1" ht="30" x14ac:dyDescent="0.25">
      <c r="A95" s="30" t="s">
        <v>132</v>
      </c>
      <c r="B95" s="31">
        <v>638</v>
      </c>
      <c r="C95" s="21" t="s">
        <v>92</v>
      </c>
      <c r="D95" s="23"/>
      <c r="E95" s="23"/>
      <c r="F95" s="59">
        <v>651750</v>
      </c>
      <c r="G95" s="24"/>
      <c r="H95" s="24"/>
      <c r="I95" s="24"/>
      <c r="J95" s="24"/>
      <c r="K95" s="24"/>
      <c r="L95" s="24"/>
      <c r="M95" s="24"/>
      <c r="N95" s="24">
        <v>0</v>
      </c>
      <c r="O95" s="24">
        <v>651750</v>
      </c>
      <c r="P95" s="24">
        <f t="shared" si="5"/>
        <v>651750</v>
      </c>
      <c r="Q95" s="25">
        <f t="shared" si="6"/>
        <v>0</v>
      </c>
    </row>
    <row r="96" spans="1:17" s="26" customFormat="1" x14ac:dyDescent="0.25">
      <c r="A96" s="30" t="s">
        <v>133</v>
      </c>
      <c r="B96" s="31">
        <v>638</v>
      </c>
      <c r="C96" s="21" t="s">
        <v>134</v>
      </c>
      <c r="D96" s="23"/>
      <c r="E96" s="23"/>
      <c r="F96" s="33"/>
      <c r="G96" s="24"/>
      <c r="H96" s="24"/>
      <c r="I96" s="24"/>
      <c r="J96" s="24"/>
      <c r="K96" s="24"/>
      <c r="L96" s="24"/>
      <c r="M96" s="24"/>
      <c r="N96" s="24"/>
      <c r="O96" s="24"/>
      <c r="P96" s="24">
        <f t="shared" si="5"/>
        <v>0</v>
      </c>
      <c r="Q96" s="25">
        <f t="shared" si="6"/>
        <v>0</v>
      </c>
    </row>
    <row r="97" spans="1:17" s="26" customFormat="1" hidden="1" x14ac:dyDescent="0.25">
      <c r="A97" s="30" t="s">
        <v>135</v>
      </c>
      <c r="B97" s="22">
        <v>633</v>
      </c>
      <c r="C97" s="21"/>
      <c r="D97" s="23"/>
      <c r="E97" s="23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>
        <f t="shared" si="5"/>
        <v>0</v>
      </c>
      <c r="Q97" s="25">
        <f t="shared" si="6"/>
        <v>0</v>
      </c>
    </row>
    <row r="98" spans="1:17" s="26" customFormat="1" hidden="1" x14ac:dyDescent="0.25">
      <c r="A98" s="30" t="s">
        <v>136</v>
      </c>
      <c r="B98" s="22">
        <v>633</v>
      </c>
      <c r="C98" s="21"/>
      <c r="D98" s="23"/>
      <c r="E98" s="23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>
        <f t="shared" si="5"/>
        <v>0</v>
      </c>
      <c r="Q98" s="25">
        <f t="shared" si="6"/>
        <v>0</v>
      </c>
    </row>
    <row r="99" spans="1:17" s="26" customFormat="1" ht="17.25" hidden="1" customHeight="1" x14ac:dyDescent="0.25">
      <c r="A99" s="30" t="s">
        <v>137</v>
      </c>
      <c r="B99" s="22">
        <v>633</v>
      </c>
      <c r="C99" s="21"/>
      <c r="D99" s="23"/>
      <c r="E99" s="23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>
        <f t="shared" si="5"/>
        <v>0</v>
      </c>
      <c r="Q99" s="25">
        <f t="shared" si="6"/>
        <v>0</v>
      </c>
    </row>
    <row r="100" spans="1:17" hidden="1" x14ac:dyDescent="0.25">
      <c r="A100" s="17" t="s">
        <v>138</v>
      </c>
      <c r="B100" s="18"/>
      <c r="C100" s="17"/>
      <c r="D100" s="19">
        <v>80155</v>
      </c>
      <c r="E100" s="19">
        <v>0</v>
      </c>
      <c r="F100" s="20"/>
      <c r="G100" s="12"/>
      <c r="H100" s="12"/>
      <c r="I100" s="12"/>
      <c r="J100" s="12"/>
      <c r="K100" s="12"/>
      <c r="L100" s="12"/>
      <c r="M100" s="12"/>
      <c r="N100" s="12"/>
      <c r="O100" s="12"/>
      <c r="P100" s="24">
        <f t="shared" si="5"/>
        <v>0</v>
      </c>
      <c r="Q100" s="25">
        <f t="shared" si="6"/>
        <v>0</v>
      </c>
    </row>
    <row r="101" spans="1:17" s="26" customFormat="1" ht="43.5" hidden="1" customHeight="1" x14ac:dyDescent="0.25">
      <c r="A101" s="34" t="s">
        <v>130</v>
      </c>
      <c r="B101" s="35">
        <v>632</v>
      </c>
      <c r="C101" s="21" t="s">
        <v>139</v>
      </c>
      <c r="D101" s="23">
        <v>80155</v>
      </c>
      <c r="E101" s="23">
        <v>0</v>
      </c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>
        <f t="shared" si="5"/>
        <v>0</v>
      </c>
      <c r="Q101" s="25">
        <f t="shared" si="6"/>
        <v>0</v>
      </c>
    </row>
    <row r="102" spans="1:17" s="26" customFormat="1" ht="31.5" hidden="1" customHeight="1" x14ac:dyDescent="0.25">
      <c r="A102" s="21" t="s">
        <v>131</v>
      </c>
      <c r="B102" s="22">
        <v>632</v>
      </c>
      <c r="C102" s="21" t="s">
        <v>180</v>
      </c>
      <c r="D102" s="23"/>
      <c r="E102" s="23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>
        <f t="shared" si="5"/>
        <v>0</v>
      </c>
      <c r="Q102" s="25">
        <f t="shared" si="6"/>
        <v>0</v>
      </c>
    </row>
    <row r="103" spans="1:17" s="26" customFormat="1" ht="24.6" hidden="1" customHeight="1" x14ac:dyDescent="0.25">
      <c r="A103" s="21"/>
      <c r="B103" s="22"/>
      <c r="C103" s="21"/>
      <c r="D103" s="23"/>
      <c r="E103" s="23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>
        <f t="shared" si="5"/>
        <v>0</v>
      </c>
      <c r="Q103" s="25">
        <f t="shared" si="6"/>
        <v>0</v>
      </c>
    </row>
    <row r="104" spans="1:17" x14ac:dyDescent="0.25">
      <c r="A104" s="17" t="s">
        <v>142</v>
      </c>
      <c r="B104" s="18"/>
      <c r="C104" s="36"/>
      <c r="D104" s="19">
        <v>2400000</v>
      </c>
      <c r="E104" s="19">
        <v>0</v>
      </c>
      <c r="F104" s="20"/>
      <c r="G104" s="12"/>
      <c r="H104" s="12"/>
      <c r="I104" s="12"/>
      <c r="J104" s="12"/>
      <c r="K104" s="12"/>
      <c r="L104" s="12"/>
      <c r="M104" s="12"/>
      <c r="N104" s="12"/>
      <c r="O104" s="12"/>
      <c r="P104" s="24">
        <f t="shared" si="5"/>
        <v>0</v>
      </c>
      <c r="Q104" s="25">
        <f t="shared" ref="Q104:Q135" si="7">F104-P104</f>
        <v>0</v>
      </c>
    </row>
    <row r="105" spans="1:17" s="26" customFormat="1" x14ac:dyDescent="0.25">
      <c r="A105" s="21" t="s">
        <v>136</v>
      </c>
      <c r="B105" s="22">
        <v>663</v>
      </c>
      <c r="C105" s="34" t="s">
        <v>143</v>
      </c>
      <c r="D105" s="23"/>
      <c r="E105" s="23"/>
      <c r="F105" s="24">
        <v>400000</v>
      </c>
      <c r="G105" s="24">
        <v>400000</v>
      </c>
      <c r="H105" s="24"/>
      <c r="I105" s="24"/>
      <c r="J105" s="24"/>
      <c r="K105" s="24"/>
      <c r="L105" s="24"/>
      <c r="M105" s="24"/>
      <c r="N105" s="24"/>
      <c r="O105" s="24"/>
      <c r="P105" s="24">
        <f t="shared" si="5"/>
        <v>400000</v>
      </c>
      <c r="Q105" s="25">
        <f t="shared" si="7"/>
        <v>0</v>
      </c>
    </row>
    <row r="106" spans="1:17" s="26" customFormat="1" hidden="1" x14ac:dyDescent="0.25">
      <c r="A106" s="21"/>
      <c r="B106" s="22">
        <v>663</v>
      </c>
      <c r="C106" s="34"/>
      <c r="D106" s="23"/>
      <c r="E106" s="23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>
        <f t="shared" si="5"/>
        <v>0</v>
      </c>
      <c r="Q106" s="25">
        <f t="shared" si="7"/>
        <v>0</v>
      </c>
    </row>
    <row r="107" spans="1:17" s="26" customFormat="1" hidden="1" x14ac:dyDescent="0.25">
      <c r="A107" s="21"/>
      <c r="B107" s="22"/>
      <c r="C107" s="34"/>
      <c r="D107" s="23">
        <v>30000</v>
      </c>
      <c r="E107" s="23">
        <v>0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>
        <f t="shared" si="5"/>
        <v>0</v>
      </c>
      <c r="Q107" s="25">
        <f t="shared" si="7"/>
        <v>0</v>
      </c>
    </row>
    <row r="108" spans="1:17" s="26" customFormat="1" hidden="1" x14ac:dyDescent="0.25">
      <c r="A108" s="21"/>
      <c r="B108" s="22"/>
      <c r="C108" s="34"/>
      <c r="D108" s="23">
        <v>0</v>
      </c>
      <c r="E108" s="23">
        <v>0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>
        <f t="shared" si="5"/>
        <v>0</v>
      </c>
      <c r="Q108" s="25">
        <f t="shared" si="7"/>
        <v>0</v>
      </c>
    </row>
    <row r="109" spans="1:17" x14ac:dyDescent="0.25">
      <c r="A109" s="17" t="s">
        <v>144</v>
      </c>
      <c r="B109" s="18"/>
      <c r="C109" s="17"/>
      <c r="D109" s="19">
        <v>412160</v>
      </c>
      <c r="E109" s="19">
        <v>25326.51</v>
      </c>
      <c r="F109" s="20"/>
      <c r="G109" s="12"/>
      <c r="H109" s="12"/>
      <c r="I109" s="12"/>
      <c r="J109" s="12"/>
      <c r="K109" s="12"/>
      <c r="L109" s="12"/>
      <c r="M109" s="12"/>
      <c r="N109" s="12"/>
      <c r="O109" s="12"/>
      <c r="P109" s="24">
        <f t="shared" si="5"/>
        <v>0</v>
      </c>
      <c r="Q109" s="25">
        <f t="shared" si="7"/>
        <v>0</v>
      </c>
    </row>
    <row r="110" spans="1:17" s="26" customFormat="1" ht="30" x14ac:dyDescent="0.25">
      <c r="A110" s="21" t="s">
        <v>193</v>
      </c>
      <c r="B110" s="22">
        <v>711</v>
      </c>
      <c r="C110" s="21" t="s">
        <v>146</v>
      </c>
      <c r="D110" s="23">
        <v>412160</v>
      </c>
      <c r="E110" s="23">
        <v>25326.51</v>
      </c>
      <c r="F110" s="24">
        <v>200000</v>
      </c>
      <c r="G110" s="24"/>
      <c r="H110" s="24"/>
      <c r="I110" s="24"/>
      <c r="J110" s="24"/>
      <c r="K110" s="24">
        <v>200000</v>
      </c>
      <c r="L110" s="24"/>
      <c r="M110" s="24"/>
      <c r="N110" s="24"/>
      <c r="O110" s="24"/>
      <c r="P110" s="24">
        <f t="shared" si="5"/>
        <v>200000</v>
      </c>
      <c r="Q110" s="25">
        <f t="shared" si="7"/>
        <v>0</v>
      </c>
    </row>
    <row r="111" spans="1:17" s="26" customFormat="1" ht="30" hidden="1" x14ac:dyDescent="0.25">
      <c r="A111" s="21" t="s">
        <v>135</v>
      </c>
      <c r="B111" s="22">
        <v>711</v>
      </c>
      <c r="C111" s="21" t="s">
        <v>147</v>
      </c>
      <c r="D111" s="23"/>
      <c r="E111" s="23"/>
      <c r="F111" s="24"/>
      <c r="G111" s="24"/>
      <c r="H111" s="24"/>
      <c r="I111" s="24">
        <v>0</v>
      </c>
      <c r="J111" s="24"/>
      <c r="K111" s="24">
        <v>0</v>
      </c>
      <c r="L111" s="24"/>
      <c r="M111" s="24"/>
      <c r="N111" s="24"/>
      <c r="O111" s="24"/>
      <c r="P111" s="24">
        <f t="shared" si="5"/>
        <v>0</v>
      </c>
      <c r="Q111" s="25">
        <f t="shared" si="7"/>
        <v>0</v>
      </c>
    </row>
    <row r="112" spans="1:17" x14ac:dyDescent="0.25">
      <c r="A112" s="17" t="s">
        <v>148</v>
      </c>
      <c r="B112" s="18"/>
      <c r="C112" s="17"/>
      <c r="D112" s="19">
        <v>2820000</v>
      </c>
      <c r="E112" s="19">
        <v>1224217.53</v>
      </c>
      <c r="F112" s="20"/>
      <c r="G112" s="12"/>
      <c r="H112" s="12"/>
      <c r="I112" s="12"/>
      <c r="J112" s="12"/>
      <c r="K112" s="12"/>
      <c r="L112" s="12"/>
      <c r="M112" s="12"/>
      <c r="N112" s="12"/>
      <c r="O112" s="12"/>
      <c r="P112" s="24">
        <f t="shared" si="5"/>
        <v>0</v>
      </c>
      <c r="Q112" s="25">
        <f t="shared" si="7"/>
        <v>0</v>
      </c>
    </row>
    <row r="113" spans="1:17" s="26" customFormat="1" ht="30" x14ac:dyDescent="0.25">
      <c r="A113" s="21" t="s">
        <v>149</v>
      </c>
      <c r="B113" s="22">
        <v>721</v>
      </c>
      <c r="C113" s="21" t="s">
        <v>150</v>
      </c>
      <c r="D113" s="23">
        <v>1600000</v>
      </c>
      <c r="E113" s="23">
        <v>714755.76</v>
      </c>
      <c r="F113" s="24">
        <v>900000</v>
      </c>
      <c r="G113" s="24"/>
      <c r="H113" s="24">
        <v>100000</v>
      </c>
      <c r="I113" s="24"/>
      <c r="J113" s="24">
        <v>800000</v>
      </c>
      <c r="K113" s="24"/>
      <c r="L113" s="24"/>
      <c r="M113" s="24"/>
      <c r="N113" s="24"/>
      <c r="O113" s="24"/>
      <c r="P113" s="24">
        <f t="shared" si="5"/>
        <v>900000</v>
      </c>
      <c r="Q113" s="25">
        <f t="shared" si="7"/>
        <v>0</v>
      </c>
    </row>
    <row r="114" spans="1:17" s="26" customFormat="1" ht="30" x14ac:dyDescent="0.25">
      <c r="A114" s="21" t="s">
        <v>140</v>
      </c>
      <c r="B114" s="22">
        <v>721</v>
      </c>
      <c r="C114" s="21" t="s">
        <v>151</v>
      </c>
      <c r="D114" s="23">
        <v>1200000</v>
      </c>
      <c r="E114" s="23">
        <v>508977.32</v>
      </c>
      <c r="F114" s="24">
        <v>1000000</v>
      </c>
      <c r="G114" s="24"/>
      <c r="H114" s="24"/>
      <c r="I114" s="24"/>
      <c r="J114" s="24">
        <v>500000</v>
      </c>
      <c r="K114" s="24">
        <v>500000</v>
      </c>
      <c r="L114" s="24"/>
      <c r="M114" s="24"/>
      <c r="N114" s="24"/>
      <c r="O114" s="24"/>
      <c r="P114" s="24">
        <f t="shared" si="5"/>
        <v>1000000</v>
      </c>
      <c r="Q114" s="25">
        <f t="shared" si="7"/>
        <v>0</v>
      </c>
    </row>
    <row r="115" spans="1:17" x14ac:dyDescent="0.25">
      <c r="A115" s="17" t="s">
        <v>152</v>
      </c>
      <c r="B115" s="18"/>
      <c r="C115" s="17"/>
      <c r="D115" s="19">
        <v>2000000</v>
      </c>
      <c r="E115" s="19">
        <v>2082233.12</v>
      </c>
      <c r="F115" s="20"/>
      <c r="G115" s="12"/>
      <c r="H115" s="12"/>
      <c r="I115" s="12"/>
      <c r="J115" s="12"/>
      <c r="K115" s="12"/>
      <c r="L115" s="12"/>
      <c r="M115" s="12"/>
      <c r="N115" s="12"/>
      <c r="O115" s="12"/>
      <c r="P115" s="24">
        <f t="shared" si="5"/>
        <v>0</v>
      </c>
      <c r="Q115" s="25">
        <f t="shared" si="7"/>
        <v>0</v>
      </c>
    </row>
    <row r="116" spans="1:17" s="26" customFormat="1" ht="30" x14ac:dyDescent="0.25">
      <c r="A116" s="21" t="s">
        <v>141</v>
      </c>
      <c r="B116" s="22">
        <v>721</v>
      </c>
      <c r="C116" s="21" t="s">
        <v>153</v>
      </c>
      <c r="D116" s="23">
        <v>2000000</v>
      </c>
      <c r="E116" s="23">
        <v>2082233.12</v>
      </c>
      <c r="F116" s="24">
        <v>50000</v>
      </c>
      <c r="G116" s="24"/>
      <c r="H116" s="24"/>
      <c r="I116" s="24"/>
      <c r="J116" s="24"/>
      <c r="K116" s="24">
        <v>50000</v>
      </c>
      <c r="L116" s="24"/>
      <c r="M116" s="24"/>
      <c r="N116" s="24"/>
      <c r="O116" s="24"/>
      <c r="P116" s="24">
        <f t="shared" si="5"/>
        <v>50000</v>
      </c>
      <c r="Q116" s="25">
        <f t="shared" si="7"/>
        <v>0</v>
      </c>
    </row>
    <row r="117" spans="1:17" x14ac:dyDescent="0.25">
      <c r="A117" s="17" t="s">
        <v>154</v>
      </c>
      <c r="B117" s="18"/>
      <c r="C117" s="17"/>
      <c r="D117" s="19">
        <v>90000</v>
      </c>
      <c r="E117" s="19">
        <v>61394.05</v>
      </c>
      <c r="F117" s="20"/>
      <c r="G117" s="12"/>
      <c r="H117" s="12"/>
      <c r="I117" s="12"/>
      <c r="J117" s="12"/>
      <c r="K117" s="12"/>
      <c r="L117" s="12"/>
      <c r="M117" s="12"/>
      <c r="N117" s="12"/>
      <c r="O117" s="12"/>
      <c r="P117" s="24">
        <f t="shared" si="5"/>
        <v>0</v>
      </c>
      <c r="Q117" s="25">
        <f t="shared" si="7"/>
        <v>0</v>
      </c>
    </row>
    <row r="118" spans="1:17" s="26" customFormat="1" ht="30" x14ac:dyDescent="0.25">
      <c r="A118" s="21" t="s">
        <v>155</v>
      </c>
      <c r="B118" s="22">
        <v>711</v>
      </c>
      <c r="C118" s="21" t="s">
        <v>156</v>
      </c>
      <c r="D118" s="23">
        <v>90000</v>
      </c>
      <c r="E118" s="23">
        <v>61394.05</v>
      </c>
      <c r="F118" s="24">
        <v>75000</v>
      </c>
      <c r="G118" s="24"/>
      <c r="H118" s="24"/>
      <c r="I118" s="24"/>
      <c r="J118" s="24"/>
      <c r="K118" s="24"/>
      <c r="L118" s="24">
        <v>75000</v>
      </c>
      <c r="M118" s="24"/>
      <c r="N118" s="24"/>
      <c r="O118" s="24"/>
      <c r="P118" s="24">
        <f t="shared" si="5"/>
        <v>75000</v>
      </c>
      <c r="Q118" s="25">
        <f t="shared" si="7"/>
        <v>0</v>
      </c>
    </row>
    <row r="119" spans="1:17" x14ac:dyDescent="0.25">
      <c r="A119" s="17" t="s">
        <v>157</v>
      </c>
      <c r="B119" s="18"/>
      <c r="C119" s="17"/>
      <c r="D119" s="19">
        <v>2201500</v>
      </c>
      <c r="E119" s="19">
        <v>140000</v>
      </c>
      <c r="F119" s="20"/>
      <c r="G119" s="12"/>
      <c r="H119" s="12"/>
      <c r="I119" s="12"/>
      <c r="J119" s="12"/>
      <c r="K119" s="12"/>
      <c r="L119" s="12"/>
      <c r="M119" s="12"/>
      <c r="N119" s="12"/>
      <c r="O119" s="12"/>
      <c r="P119" s="24">
        <f t="shared" si="5"/>
        <v>0</v>
      </c>
      <c r="Q119" s="25">
        <f t="shared" si="7"/>
        <v>0</v>
      </c>
    </row>
    <row r="120" spans="1:17" ht="30" hidden="1" x14ac:dyDescent="0.25">
      <c r="A120" s="21" t="s">
        <v>145</v>
      </c>
      <c r="B120" s="22">
        <v>844</v>
      </c>
      <c r="C120" s="21" t="s">
        <v>158</v>
      </c>
      <c r="D120" s="23">
        <v>2201500</v>
      </c>
      <c r="E120" s="23">
        <v>140000</v>
      </c>
      <c r="F120" s="24"/>
      <c r="G120" s="12"/>
      <c r="H120" s="12"/>
      <c r="I120" s="12">
        <v>0</v>
      </c>
      <c r="J120" s="12"/>
      <c r="K120" s="12"/>
      <c r="L120" s="12"/>
      <c r="M120" s="12"/>
      <c r="N120" s="12"/>
      <c r="O120" s="12"/>
      <c r="P120" s="24">
        <f t="shared" si="5"/>
        <v>0</v>
      </c>
      <c r="Q120" s="25">
        <f t="shared" si="7"/>
        <v>0</v>
      </c>
    </row>
    <row r="121" spans="1:17" ht="30" hidden="1" x14ac:dyDescent="0.25">
      <c r="A121" s="21" t="s">
        <v>159</v>
      </c>
      <c r="B121" s="22">
        <v>844</v>
      </c>
      <c r="C121" s="21" t="s">
        <v>160</v>
      </c>
      <c r="D121" s="23"/>
      <c r="E121" s="23"/>
      <c r="F121" s="24">
        <v>0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24">
        <f t="shared" si="5"/>
        <v>0</v>
      </c>
      <c r="Q121" s="25">
        <f t="shared" si="7"/>
        <v>0</v>
      </c>
    </row>
    <row r="122" spans="1:17" s="26" customFormat="1" hidden="1" x14ac:dyDescent="0.25">
      <c r="A122" s="21" t="s">
        <v>161</v>
      </c>
      <c r="B122" s="22">
        <v>844</v>
      </c>
      <c r="C122" s="21"/>
      <c r="D122" s="23"/>
      <c r="E122" s="23"/>
      <c r="F122" s="24">
        <v>0</v>
      </c>
      <c r="G122" s="24"/>
      <c r="H122" s="24"/>
      <c r="I122" s="24"/>
      <c r="J122" s="24"/>
      <c r="K122" s="24"/>
      <c r="L122" s="24"/>
      <c r="M122" s="24"/>
      <c r="N122" s="24"/>
      <c r="O122" s="24"/>
      <c r="P122" s="24">
        <f t="shared" si="5"/>
        <v>0</v>
      </c>
      <c r="Q122" s="25">
        <f t="shared" si="7"/>
        <v>0</v>
      </c>
    </row>
    <row r="123" spans="1:17" hidden="1" x14ac:dyDescent="0.25">
      <c r="A123" s="21" t="s">
        <v>162</v>
      </c>
      <c r="B123" s="22">
        <v>844</v>
      </c>
      <c r="C123" s="21"/>
      <c r="D123" s="19"/>
      <c r="E123" s="19"/>
      <c r="F123" s="24">
        <v>0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24">
        <f t="shared" si="5"/>
        <v>0</v>
      </c>
      <c r="Q123" s="25">
        <f t="shared" si="7"/>
        <v>0</v>
      </c>
    </row>
    <row r="124" spans="1:17" s="26" customFormat="1" ht="13.9" hidden="1" customHeight="1" x14ac:dyDescent="0.25">
      <c r="A124" s="21" t="s">
        <v>163</v>
      </c>
      <c r="B124" s="22">
        <v>844</v>
      </c>
      <c r="C124" s="21"/>
      <c r="D124" s="23"/>
      <c r="E124" s="23"/>
      <c r="F124" s="24">
        <v>0</v>
      </c>
      <c r="G124" s="24"/>
      <c r="H124" s="24"/>
      <c r="I124" s="24"/>
      <c r="J124" s="24"/>
      <c r="K124" s="24"/>
      <c r="L124" s="24"/>
      <c r="M124" s="24"/>
      <c r="N124" s="24"/>
      <c r="O124" s="24"/>
      <c r="P124" s="24">
        <f t="shared" si="5"/>
        <v>0</v>
      </c>
      <c r="Q124" s="25">
        <f t="shared" si="7"/>
        <v>0</v>
      </c>
    </row>
    <row r="125" spans="1:17" hidden="1" x14ac:dyDescent="0.25">
      <c r="A125" s="17" t="s">
        <v>164</v>
      </c>
      <c r="B125" s="18"/>
      <c r="C125" s="17"/>
      <c r="D125" s="19">
        <v>2201500</v>
      </c>
      <c r="E125" s="19">
        <v>140000</v>
      </c>
      <c r="F125" s="20"/>
      <c r="G125" s="12"/>
      <c r="H125" s="12"/>
      <c r="I125" s="12"/>
      <c r="J125" s="12"/>
      <c r="K125" s="12"/>
      <c r="L125" s="12"/>
      <c r="M125" s="12"/>
      <c r="N125" s="12"/>
      <c r="O125" s="12"/>
      <c r="P125" s="24">
        <f t="shared" si="5"/>
        <v>0</v>
      </c>
      <c r="Q125" s="25">
        <f t="shared" si="7"/>
        <v>0</v>
      </c>
    </row>
    <row r="126" spans="1:17" hidden="1" x14ac:dyDescent="0.25">
      <c r="A126" s="21" t="s">
        <v>165</v>
      </c>
      <c r="B126" s="31">
        <v>922</v>
      </c>
      <c r="C126" s="21" t="s">
        <v>166</v>
      </c>
      <c r="D126" s="30"/>
      <c r="E126" s="30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24">
        <f t="shared" si="5"/>
        <v>0</v>
      </c>
      <c r="Q126" s="25">
        <f t="shared" si="7"/>
        <v>0</v>
      </c>
    </row>
    <row r="127" spans="1:17" hidden="1" x14ac:dyDescent="0.25">
      <c r="A127" s="17" t="s">
        <v>167</v>
      </c>
      <c r="B127" s="37"/>
      <c r="C127" s="38"/>
      <c r="D127" s="39"/>
      <c r="E127" s="39"/>
      <c r="F127" s="40"/>
      <c r="G127" s="12"/>
      <c r="H127" s="12"/>
      <c r="I127" s="12"/>
      <c r="J127" s="12"/>
      <c r="K127" s="12"/>
      <c r="L127" s="12"/>
      <c r="M127" s="12"/>
      <c r="N127" s="12"/>
      <c r="O127" s="12"/>
      <c r="P127" s="24">
        <f t="shared" si="5"/>
        <v>0</v>
      </c>
      <c r="Q127" s="25">
        <f t="shared" si="7"/>
        <v>0</v>
      </c>
    </row>
    <row r="128" spans="1:17" ht="30" hidden="1" x14ac:dyDescent="0.25">
      <c r="A128" s="41" t="s">
        <v>168</v>
      </c>
      <c r="B128" s="31">
        <v>922</v>
      </c>
      <c r="C128" s="21" t="s">
        <v>169</v>
      </c>
      <c r="D128" s="30"/>
      <c r="E128" s="30"/>
      <c r="F128" s="12">
        <v>0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24">
        <f t="shared" si="5"/>
        <v>0</v>
      </c>
      <c r="Q128" s="25">
        <f t="shared" si="7"/>
        <v>0</v>
      </c>
    </row>
    <row r="129" spans="1:17" hidden="1" x14ac:dyDescent="0.25">
      <c r="A129" s="17" t="s">
        <v>170</v>
      </c>
      <c r="B129" s="37"/>
      <c r="C129" s="38"/>
      <c r="D129" s="39"/>
      <c r="E129" s="39"/>
      <c r="F129" s="40"/>
      <c r="G129" s="12"/>
      <c r="H129" s="12"/>
      <c r="I129" s="12"/>
      <c r="J129" s="12"/>
      <c r="K129" s="12"/>
      <c r="L129" s="12"/>
      <c r="M129" s="12"/>
      <c r="N129" s="12"/>
      <c r="O129" s="12"/>
      <c r="P129" s="24">
        <f t="shared" si="5"/>
        <v>0</v>
      </c>
      <c r="Q129" s="25">
        <f t="shared" si="7"/>
        <v>0</v>
      </c>
    </row>
    <row r="130" spans="1:17" ht="30" hidden="1" x14ac:dyDescent="0.25">
      <c r="A130" s="41" t="s">
        <v>161</v>
      </c>
      <c r="B130" s="31">
        <v>922</v>
      </c>
      <c r="C130" s="21" t="s">
        <v>171</v>
      </c>
      <c r="D130" s="30"/>
      <c r="E130" s="30"/>
      <c r="F130" s="12">
        <v>0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24">
        <f t="shared" si="5"/>
        <v>0</v>
      </c>
      <c r="Q130" s="25">
        <f t="shared" si="7"/>
        <v>0</v>
      </c>
    </row>
    <row r="131" spans="1:17" hidden="1" x14ac:dyDescent="0.25">
      <c r="A131" s="17" t="s">
        <v>172</v>
      </c>
      <c r="B131" s="37"/>
      <c r="C131" s="38"/>
      <c r="D131" s="39"/>
      <c r="E131" s="39"/>
      <c r="F131" s="40"/>
      <c r="G131" s="12"/>
      <c r="H131" s="12"/>
      <c r="I131" s="12"/>
      <c r="J131" s="12"/>
      <c r="K131" s="12"/>
      <c r="L131" s="12"/>
      <c r="M131" s="12"/>
      <c r="N131" s="12"/>
      <c r="O131" s="12"/>
      <c r="P131" s="24">
        <f t="shared" si="5"/>
        <v>0</v>
      </c>
      <c r="Q131" s="25">
        <f t="shared" si="7"/>
        <v>0</v>
      </c>
    </row>
    <row r="132" spans="1:17" ht="30" hidden="1" x14ac:dyDescent="0.25">
      <c r="A132" s="21" t="s">
        <v>163</v>
      </c>
      <c r="B132" s="31">
        <v>922</v>
      </c>
      <c r="C132" s="21" t="s">
        <v>173</v>
      </c>
      <c r="D132" s="30"/>
      <c r="E132" s="30"/>
      <c r="F132" s="12">
        <v>0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24">
        <f t="shared" si="5"/>
        <v>0</v>
      </c>
      <c r="Q132" s="25">
        <f t="shared" si="7"/>
        <v>0</v>
      </c>
    </row>
    <row r="133" spans="1:17" ht="18" customHeight="1" x14ac:dyDescent="0.25">
      <c r="A133" s="68" t="s">
        <v>174</v>
      </c>
      <c r="B133" s="69"/>
      <c r="C133" s="70"/>
      <c r="D133" s="39"/>
      <c r="E133" s="39"/>
      <c r="F133" s="40">
        <f t="shared" ref="F133:O133" si="8">SUM(F8:F132)</f>
        <v>235111750</v>
      </c>
      <c r="G133" s="40">
        <f t="shared" si="8"/>
        <v>28220000</v>
      </c>
      <c r="H133" s="40">
        <f t="shared" si="8"/>
        <v>34830000</v>
      </c>
      <c r="I133" s="40">
        <f t="shared" si="8"/>
        <v>29480000</v>
      </c>
      <c r="J133" s="40">
        <f t="shared" si="8"/>
        <v>54700000</v>
      </c>
      <c r="K133" s="40">
        <f t="shared" si="8"/>
        <v>6305000</v>
      </c>
      <c r="L133" s="40">
        <f t="shared" si="8"/>
        <v>13425000</v>
      </c>
      <c r="M133" s="40">
        <f t="shared" si="8"/>
        <v>66350000</v>
      </c>
      <c r="N133" s="40">
        <f t="shared" si="8"/>
        <v>1000000</v>
      </c>
      <c r="O133" s="40">
        <f t="shared" si="8"/>
        <v>801750</v>
      </c>
      <c r="P133" s="40">
        <f t="shared" ref="P133:P134" si="9">SUM(G133:O133)</f>
        <v>235111750</v>
      </c>
      <c r="Q133" s="25">
        <f t="shared" si="7"/>
        <v>0</v>
      </c>
    </row>
    <row r="134" spans="1:17" x14ac:dyDescent="0.25">
      <c r="A134" s="42" t="s">
        <v>175</v>
      </c>
      <c r="B134" s="43"/>
      <c r="C134" s="44"/>
      <c r="D134" s="44"/>
      <c r="E134" s="44"/>
      <c r="F134" s="45">
        <v>104000000</v>
      </c>
      <c r="G134" s="46">
        <v>1000000</v>
      </c>
      <c r="H134" s="46"/>
      <c r="I134" s="46"/>
      <c r="J134" s="46"/>
      <c r="K134" s="46"/>
      <c r="L134" s="46">
        <v>3000000</v>
      </c>
      <c r="M134" s="46">
        <v>100000000</v>
      </c>
      <c r="N134" s="46"/>
      <c r="O134" s="46"/>
      <c r="P134" s="47">
        <f t="shared" si="9"/>
        <v>104000000</v>
      </c>
      <c r="Q134" s="25">
        <f t="shared" si="7"/>
        <v>0</v>
      </c>
    </row>
    <row r="135" spans="1:17" ht="30.75" customHeight="1" x14ac:dyDescent="0.25">
      <c r="A135" s="71" t="s">
        <v>176</v>
      </c>
      <c r="B135" s="71"/>
      <c r="C135" s="71"/>
      <c r="D135" s="48"/>
      <c r="E135" s="48"/>
      <c r="F135" s="49">
        <f>SUM(F133:F134)</f>
        <v>339111750</v>
      </c>
      <c r="G135" s="49">
        <f t="shared" ref="G135:P135" si="10">SUM(G133:G134)</f>
        <v>29220000</v>
      </c>
      <c r="H135" s="49">
        <f t="shared" si="10"/>
        <v>34830000</v>
      </c>
      <c r="I135" s="49">
        <f t="shared" si="10"/>
        <v>29480000</v>
      </c>
      <c r="J135" s="49">
        <f t="shared" si="10"/>
        <v>54700000</v>
      </c>
      <c r="K135" s="49">
        <f t="shared" si="10"/>
        <v>6305000</v>
      </c>
      <c r="L135" s="49">
        <f t="shared" si="10"/>
        <v>16425000</v>
      </c>
      <c r="M135" s="49">
        <f t="shared" si="10"/>
        <v>166350000</v>
      </c>
      <c r="N135" s="49">
        <f t="shared" si="10"/>
        <v>1000000</v>
      </c>
      <c r="O135" s="49">
        <f t="shared" si="10"/>
        <v>801750</v>
      </c>
      <c r="P135" s="49">
        <f t="shared" si="10"/>
        <v>339111750</v>
      </c>
      <c r="Q135" s="25">
        <f t="shared" si="7"/>
        <v>0</v>
      </c>
    </row>
  </sheetData>
  <mergeCells count="3">
    <mergeCell ref="A3:O3"/>
    <mergeCell ref="A133:C133"/>
    <mergeCell ref="A135:C135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8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2022.</vt:lpstr>
      <vt:lpstr>2023.</vt:lpstr>
      <vt:lpstr>2024.</vt:lpstr>
      <vt:lpstr>'2022.'!Print_Area</vt:lpstr>
      <vt:lpstr>'2023.'!Print_Area</vt:lpstr>
      <vt:lpstr>'2024.'!Print_Area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Malović</dc:creator>
  <cp:lastModifiedBy>Lidija Malović</cp:lastModifiedBy>
  <cp:lastPrinted>2021-07-22T11:14:39Z</cp:lastPrinted>
  <dcterms:created xsi:type="dcterms:W3CDTF">2021-07-02T07:22:20Z</dcterms:created>
  <dcterms:modified xsi:type="dcterms:W3CDTF">2021-07-22T11:38:42Z</dcterms:modified>
</cp:coreProperties>
</file>